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920" firstSheet="15" activeTab="19"/>
  </bookViews>
  <sheets>
    <sheet name="2022年剑阁县地方一般公共预算收入执行情况表" sheetId="3" r:id="rId1"/>
    <sheet name="2022年剑阁县地方一般公共预算支出执行情况表" sheetId="4" r:id="rId2"/>
    <sheet name="2022年剑阁县地方一般公共预算支出表" sheetId="2" r:id="rId3"/>
    <sheet name="2022年剑阁县地方一般公共预算收支执行情况平衡表" sheetId="5" r:id="rId4"/>
    <sheet name="2022年上级对剑阁县税收返还和转移支付补助预算表" sheetId="6" r:id="rId5"/>
    <sheet name="2022年剑阁县一般公共预算经济科目分类支出预算执行情况表" sheetId="7" r:id="rId6"/>
    <sheet name="2022年剑阁县预算内基本建设支出执行情况表" sheetId="21" r:id="rId7"/>
    <sheet name="2022年剑阁县重大投资项目情况表" sheetId="20" r:id="rId8"/>
    <sheet name="2022年剑阁县政府性基金收入执行情况表" sheetId="9" r:id="rId9"/>
    <sheet name="2022年剑阁县政府性基金支出执行情况表" sheetId="10" r:id="rId10"/>
    <sheet name="2022年剑阁县政府性基金预算收支平衡表" sheetId="11" r:id="rId11"/>
    <sheet name="2022年上级对剑阁县政府性基金转移支付补助执行情况表" sheetId="12" r:id="rId12"/>
    <sheet name="2022年剑阁县国有资本经营收入预算执行情况表" sheetId="14" r:id="rId13"/>
    <sheet name="2022年剑阁县国有资本经营支出预算执行情况表" sheetId="15" r:id="rId14"/>
    <sheet name="2022年剑阁县社会保险基金收入执行情况表" sheetId="16" r:id="rId15"/>
    <sheet name="2022年剑阁县社会保险基金支出执行情况表" sheetId="17" r:id="rId16"/>
    <sheet name="2022年剑阁县社会保险基金结余执行情况表" sheetId="18" r:id="rId17"/>
    <sheet name="2022年剑阁县社会保险基金收支平衡表" sheetId="24" r:id="rId18"/>
    <sheet name="2022年“四本预算”收支执行情况表" sheetId="23" r:id="rId19"/>
    <sheet name="2022年剑阁县地方政府债务情况表" sheetId="19" r:id="rId20"/>
    <sheet name="2022年剑阁县地方政府债券使用情况表" sheetId="22" r:id="rId21"/>
    <sheet name="2022年剑阁县本级一般公共预算经济分类科目基本支出执行" sheetId="25" r:id="rId22"/>
  </sheets>
  <definedNames>
    <definedName name="_xlnm.Print_Titles" localSheetId="3">'2022年剑阁县地方一般公共预算收支执行情况平衡表'!$1:$3</definedName>
    <definedName name="_xlnm.Print_Titles" localSheetId="4">'2022年上级对剑阁县税收返还和转移支付补助预算表'!$1:$3</definedName>
    <definedName name="_xlnm.Print_Titles" localSheetId="14">'2022年剑阁县社会保险基金收入执行情况表'!$1:$3</definedName>
    <definedName name="_xlnm.Print_Titles" localSheetId="2">'2022年剑阁县地方一般公共预算支出表'!$1:$3</definedName>
    <definedName name="_xlnm.Print_Titles" localSheetId="5">'2022年剑阁县一般公共预算经济科目分类支出预算执行情况表'!$1:$3</definedName>
    <definedName name="_xlnm.Print_Titles" localSheetId="6">'2022年剑阁县预算内基本建设支出执行情况表'!$1:$3</definedName>
    <definedName name="_xlnm.Print_Titles" localSheetId="9">'2022年剑阁县政府性基金支出执行情况表'!$1:$3</definedName>
    <definedName name="_xlnm.Print_Titles" localSheetId="12">'2022年剑阁县国有资本经营收入预算执行情况表'!$1:$3</definedName>
    <definedName name="_xlnm.Print_Titles" localSheetId="20">'2022年剑阁县地方政府债券使用情况表'!$1:$3</definedName>
    <definedName name="_xlnm.Print_Titles" localSheetId="0">'2022年剑阁县地方一般公共预算收入执行情况表'!$1:$3</definedName>
    <definedName name="_xlnm.Print_Titles" localSheetId="15">'2022年剑阁县社会保险基金支出执行情况表'!$1:$3</definedName>
    <definedName name="_xlnm.Print_Titles" localSheetId="16">'2022年剑阁县社会保险基金结余执行情况表'!$1:$3</definedName>
    <definedName name="_xlnm.Print_Titles" localSheetId="7">'2022年剑阁县重大投资项目情况表'!$1:$2</definedName>
    <definedName name="_xlnm.Print_Area" localSheetId="0">'2022年剑阁县地方一般公共预算收入执行情况表'!$A$1:$F$30</definedName>
    <definedName name="_xlnm.Print_Area" localSheetId="1">'2022年剑阁县地方一般公共预算支出执行情况表'!$A$1:$F$29</definedName>
    <definedName name="_xlnm.Print_Area" localSheetId="2">'2022年剑阁县地方一般公共预算支出表'!$A$1:$G$1315</definedName>
    <definedName name="_xlnm.Print_Area" localSheetId="5">'2022年剑阁县一般公共预算经济科目分类支出预算执行情况表'!$A$1:$C$61</definedName>
    <definedName name="_xlnm.Print_Area" localSheetId="8">'2022年剑阁县政府性基金收入执行情况表'!$A$1:$F$30</definedName>
    <definedName name="_xlnm.Print_Area" localSheetId="9">'2022年剑阁县政府性基金支出执行情况表'!$A$1:$F$39</definedName>
    <definedName name="_xlnm.Print_Area" localSheetId="21">'2022年剑阁县本级一般公共预算经济分类科目基本支出执行'!$A$1:$C$59</definedName>
    <definedName name="_xlnm.Print_Titles" localSheetId="21">'2022年剑阁县本级一般公共预算经济分类科目基本支出执行'!$1:$3</definedName>
    <definedName name="_xlnm._FilterDatabase" localSheetId="2" hidden="1">'2022年剑阁县地方一般公共预算支出表'!$3:$1315</definedName>
  </definedNames>
  <calcPr calcId="144525" fullPrecision="0"/>
</workbook>
</file>

<file path=xl/sharedStrings.xml><?xml version="1.0" encoding="utf-8"?>
<sst xmlns="http://schemas.openxmlformats.org/spreadsheetml/2006/main" count="2190" uniqueCount="1558">
  <si>
    <t>2022年剑阁县地方一般公共预算收入执行情况表</t>
  </si>
  <si>
    <t>单位：万元 ，%</t>
  </si>
  <si>
    <t>预    算    科    目</t>
  </si>
  <si>
    <t>年初预算数</t>
  </si>
  <si>
    <t>调整预算数</t>
  </si>
  <si>
    <t>执行数</t>
  </si>
  <si>
    <t>为预算</t>
  </si>
  <si>
    <t>为上年决算</t>
  </si>
  <si>
    <t>税收收入小计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</si>
  <si>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</si>
  <si>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</si>
  <si>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</si>
  <si>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</si>
  <si>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</si>
  <si>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</si>
  <si>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</si>
  <si>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</si>
  <si>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</si>
  <si>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</si>
  <si>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</si>
  <si>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</si>
  <si>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</si>
  <si>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</si>
  <si>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</si>
  <si>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</t>
  </si>
  <si>
    <t>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</si>
  <si>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</si>
  <si>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</si>
  <si>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</si>
  <si>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</si>
  <si>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</si>
  <si>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</si>
  <si>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</si>
  <si>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</si>
  <si>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地方一般公共预算收入合计</t>
  </si>
  <si>
    <t>2022年剑阁县地方一般公共预算支出执行情况表</t>
  </si>
  <si>
    <t>单位：万元，%</t>
  </si>
  <si>
    <t>预 算 科 目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</si>
  <si>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</si>
  <si>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</si>
  <si>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</si>
  <si>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</si>
  <si>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</si>
  <si>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</si>
  <si>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</si>
  <si>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</si>
  <si>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</si>
  <si>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</si>
  <si>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</si>
  <si>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</si>
  <si>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</si>
  <si>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</si>
  <si>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</si>
  <si>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</si>
  <si>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</si>
  <si>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</si>
  <si>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</si>
  <si>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</si>
  <si>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</si>
  <si>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</si>
  <si>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</si>
  <si>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 xml:space="preserve">  债务付息支出</t>
  </si>
  <si>
    <t xml:space="preserve">  债务发行费用支出</t>
  </si>
  <si>
    <t>地方一般公共预算支出合计</t>
  </si>
  <si>
    <t>2022年剑阁县地方一般公共预算支出表</t>
  </si>
  <si>
    <t>单位：万元 , %</t>
  </si>
  <si>
    <t>科目编码</t>
  </si>
  <si>
    <t>项目</t>
  </si>
  <si>
    <t>一般公共预算支出合计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</si>
  <si>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</si>
  <si>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</si>
  <si>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</si>
  <si>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</si>
  <si>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</si>
  <si>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</si>
  <si>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</si>
  <si>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</si>
  <si>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</si>
  <si>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</si>
  <si>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</si>
  <si>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</si>
  <si>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</si>
  <si>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</si>
  <si>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</si>
  <si>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</si>
  <si>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</si>
  <si>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</si>
  <si>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</si>
  <si>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</si>
  <si>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</si>
  <si>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</si>
  <si>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</si>
  <si>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</si>
  <si>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</si>
  <si>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</si>
  <si>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</si>
  <si>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</si>
  <si>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</si>
  <si>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</si>
  <si>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</si>
  <si>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</si>
  <si>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</si>
  <si>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</si>
  <si>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</si>
  <si>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</si>
  <si>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</si>
  <si>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</si>
  <si>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</si>
  <si>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</si>
  <si>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</si>
  <si>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</si>
  <si>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</si>
  <si>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</si>
  <si>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</si>
  <si>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</si>
  <si>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</si>
  <si>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</si>
  <si>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</si>
  <si>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</si>
  <si>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</si>
  <si>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</si>
  <si>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</si>
  <si>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</si>
  <si>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</si>
  <si>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</si>
  <si>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</si>
  <si>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</si>
  <si>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</si>
  <si>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</si>
  <si>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</si>
  <si>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</si>
  <si>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</si>
  <si>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</si>
  <si>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</si>
  <si>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</si>
  <si>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</si>
  <si>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</si>
  <si>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</si>
  <si>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</si>
  <si>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</si>
  <si>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</si>
  <si>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</si>
  <si>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</si>
  <si>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</si>
  <si>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</si>
  <si>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</si>
  <si>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</si>
  <si>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</si>
  <si>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</si>
  <si>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</si>
  <si>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</si>
  <si>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</si>
  <si>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</si>
  <si>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</si>
  <si>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</si>
  <si>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</si>
  <si>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</si>
  <si>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</si>
  <si>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</si>
  <si>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</si>
  <si>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</si>
  <si>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</si>
  <si>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</si>
  <si>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</si>
  <si>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</si>
  <si>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</si>
  <si>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</si>
  <si>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</si>
  <si>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</si>
  <si>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</si>
  <si>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</si>
  <si>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</si>
  <si>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</si>
  <si>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</si>
  <si>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</si>
  <si>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</si>
  <si>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</si>
  <si>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</si>
  <si>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</si>
  <si>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</si>
  <si>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</si>
  <si>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</si>
  <si>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</si>
  <si>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</si>
  <si>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</si>
  <si>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</si>
  <si>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</si>
  <si>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</si>
  <si>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</si>
  <si>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</si>
  <si>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</si>
  <si>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</si>
  <si>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</si>
  <si>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</si>
  <si>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</si>
  <si>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</si>
  <si>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</si>
  <si>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</si>
  <si>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</si>
  <si>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</si>
  <si>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</si>
  <si>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</si>
  <si>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</si>
  <si>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</si>
  <si>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</si>
  <si>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</si>
  <si>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</si>
  <si>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</si>
  <si>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</si>
  <si>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</si>
  <si>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</si>
  <si>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</si>
  <si>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</si>
  <si>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</si>
  <si>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</si>
  <si>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</si>
  <si>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</si>
  <si>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</si>
  <si>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</si>
  <si>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</si>
  <si>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</si>
  <si>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</si>
  <si>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</si>
  <si>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</si>
  <si>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</si>
  <si>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</si>
  <si>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</si>
  <si>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</si>
  <si>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</si>
  <si>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</si>
  <si>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</si>
  <si>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</si>
  <si>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</si>
  <si>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</si>
  <si>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</si>
  <si>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</si>
  <si>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</si>
  <si>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</si>
  <si>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</si>
  <si>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</si>
  <si>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</si>
  <si>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</si>
  <si>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</si>
  <si>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</si>
  <si>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</si>
  <si>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</si>
  <si>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</si>
  <si>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</si>
  <si>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</si>
  <si>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</si>
  <si>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</si>
  <si>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</si>
  <si>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</si>
  <si>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</si>
  <si>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</si>
  <si>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</si>
  <si>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</si>
  <si>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</si>
  <si>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</si>
  <si>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</si>
  <si>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</si>
  <si>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</si>
  <si>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</si>
  <si>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</si>
  <si>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</si>
  <si>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</si>
  <si>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</si>
  <si>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</si>
  <si>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</si>
  <si>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</si>
  <si>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</si>
  <si>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</si>
  <si>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</si>
  <si>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</si>
  <si>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</si>
  <si>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</si>
  <si>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</si>
  <si>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</si>
  <si>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</si>
  <si>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</si>
  <si>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</si>
  <si>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</si>
  <si>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</si>
  <si>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</si>
  <si>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</si>
  <si>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</si>
  <si>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</si>
  <si>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</si>
  <si>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</si>
  <si>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</si>
  <si>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</si>
  <si>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</si>
  <si>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</si>
  <si>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</si>
  <si>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</si>
  <si>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</si>
  <si>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</si>
  <si>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</si>
  <si>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</si>
  <si>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</si>
  <si>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</si>
  <si>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</si>
  <si>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</si>
  <si>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</si>
  <si>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</si>
  <si>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</si>
  <si>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</si>
  <si>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</si>
  <si>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</si>
  <si>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</si>
  <si>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</si>
  <si>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</si>
  <si>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</si>
  <si>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</si>
  <si>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</si>
  <si>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</si>
  <si>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</si>
  <si>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</si>
  <si>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</si>
  <si>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</si>
  <si>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</si>
  <si>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</si>
  <si>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</si>
  <si>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</si>
  <si>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</si>
  <si>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</si>
  <si>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</si>
  <si>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</si>
  <si>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</si>
  <si>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</si>
  <si>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</si>
  <si>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</si>
  <si>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</si>
  <si>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</si>
  <si>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</si>
  <si>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</si>
  <si>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</si>
  <si>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</si>
  <si>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</si>
  <si>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</si>
  <si>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</si>
  <si>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</si>
  <si>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</si>
  <si>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</si>
  <si>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</si>
  <si>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</si>
  <si>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</si>
  <si>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</si>
  <si>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</si>
  <si>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</si>
  <si>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</si>
  <si>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</si>
  <si>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</si>
  <si>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</si>
  <si>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</si>
  <si>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</si>
  <si>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</si>
  <si>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</si>
  <si>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</si>
  <si>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</si>
  <si>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</si>
  <si>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</si>
  <si>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</si>
  <si>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</si>
  <si>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</si>
  <si>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</si>
  <si>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</si>
  <si>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</si>
  <si>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</si>
  <si>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</si>
  <si>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</si>
  <si>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</si>
  <si>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</si>
  <si>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</si>
  <si>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</si>
  <si>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</si>
  <si>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</si>
  <si>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</si>
  <si>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</si>
  <si>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</si>
  <si>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</si>
  <si>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</si>
  <si>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</si>
  <si>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</si>
  <si>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</si>
  <si>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</si>
  <si>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</si>
  <si>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</si>
  <si>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</si>
  <si>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</si>
  <si>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</si>
  <si>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</si>
  <si>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</si>
  <si>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</si>
  <si>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</si>
  <si>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</si>
  <si>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</si>
  <si>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</si>
  <si>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</si>
  <si>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</si>
  <si>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</si>
  <si>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</si>
  <si>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</si>
  <si>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</si>
  <si>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</si>
  <si>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</si>
  <si>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</si>
  <si>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</si>
  <si>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</si>
  <si>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</si>
  <si>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</si>
  <si>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</si>
  <si>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</si>
  <si>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</si>
  <si>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</si>
  <si>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</si>
  <si>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</si>
  <si>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</si>
  <si>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</si>
  <si>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</si>
  <si>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</si>
  <si>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</si>
  <si>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</si>
  <si>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</si>
  <si>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</si>
  <si>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</si>
  <si>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</si>
  <si>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</si>
  <si>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</si>
  <si>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</si>
  <si>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</si>
  <si>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</si>
  <si>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</si>
  <si>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</si>
  <si>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</si>
  <si>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</si>
  <si>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</si>
  <si>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</si>
  <si>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</si>
  <si>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</si>
  <si>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</si>
  <si>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</si>
  <si>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</si>
  <si>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</si>
  <si>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</si>
  <si>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</si>
  <si>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</si>
  <si>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</si>
  <si>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</si>
  <si>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</si>
  <si>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</si>
  <si>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</si>
  <si>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</si>
  <si>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</si>
  <si>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</si>
  <si>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</si>
  <si>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</si>
  <si>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</si>
  <si>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</si>
  <si>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</si>
  <si>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</si>
  <si>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</si>
  <si>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</si>
  <si>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</si>
  <si>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</si>
  <si>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</si>
  <si>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</si>
  <si>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</si>
  <si>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</si>
  <si>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</si>
  <si>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</si>
  <si>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</si>
  <si>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</si>
  <si>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</si>
  <si>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</si>
  <si>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</si>
  <si>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</si>
  <si>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</si>
  <si>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</si>
  <si>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</si>
  <si>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</si>
  <si>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</si>
  <si>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</si>
  <si>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</si>
  <si>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</si>
  <si>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</si>
  <si>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</si>
  <si>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</si>
  <si>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</si>
  <si>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</si>
  <si>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</si>
  <si>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</si>
  <si>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</si>
  <si>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</si>
  <si>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</si>
  <si>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</si>
  <si>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</si>
  <si>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</si>
  <si>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</si>
  <si>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</si>
  <si>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</si>
  <si>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</si>
  <si>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</si>
  <si>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</si>
  <si>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</si>
  <si>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</si>
  <si>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</si>
  <si>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</si>
  <si>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</si>
  <si>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</si>
  <si>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</si>
  <si>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</si>
  <si>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</si>
  <si>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</si>
  <si>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</si>
  <si>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</si>
  <si>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</si>
  <si>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</si>
  <si>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</si>
  <si>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</si>
  <si>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</si>
  <si>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</si>
  <si>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</si>
  <si>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</si>
  <si>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</si>
  <si>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</si>
  <si>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</si>
  <si>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</si>
  <si>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</si>
  <si>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</si>
  <si>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</si>
  <si>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</si>
  <si>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</si>
  <si>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</si>
  <si>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</si>
  <si>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</si>
  <si>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</si>
  <si>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</si>
  <si>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</si>
  <si>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</si>
  <si>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</si>
  <si>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</si>
  <si>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</si>
  <si>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</si>
  <si>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</si>
  <si>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</si>
  <si>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</si>
  <si>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</si>
  <si>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</si>
  <si>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</si>
  <si>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</si>
  <si>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</si>
  <si>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</si>
  <si>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</si>
  <si>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</si>
  <si>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</si>
  <si>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</si>
  <si>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</si>
  <si>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</si>
  <si>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</si>
  <si>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</si>
  <si>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</si>
  <si>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</si>
  <si>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</si>
  <si>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</si>
  <si>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</si>
  <si>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</si>
  <si>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</si>
  <si>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</si>
  <si>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</si>
  <si>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</si>
  <si>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</si>
  <si>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</si>
  <si>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</si>
  <si>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</si>
  <si>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</si>
  <si>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</si>
  <si>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</si>
  <si>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</si>
  <si>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</si>
  <si>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</si>
  <si>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</si>
  <si>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</si>
  <si>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</si>
  <si>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</si>
  <si>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</si>
  <si>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</si>
  <si>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</si>
  <si>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</si>
  <si>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</si>
  <si>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</si>
  <si>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</si>
  <si>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</si>
  <si>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</si>
  <si>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</si>
  <si>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</si>
  <si>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</si>
  <si>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</si>
  <si>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</si>
  <si>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</si>
  <si>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</si>
  <si>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</si>
  <si>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</si>
  <si>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</si>
  <si>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</si>
  <si>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</si>
  <si>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</si>
  <si>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</si>
  <si>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</si>
  <si>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</si>
  <si>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</si>
  <si>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</si>
  <si>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</si>
  <si>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</si>
  <si>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</si>
  <si>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</si>
  <si>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</si>
  <si>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</si>
  <si>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</si>
  <si>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</si>
  <si>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</si>
  <si>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</si>
  <si>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</si>
  <si>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</si>
  <si>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</si>
  <si>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</si>
  <si>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</si>
  <si>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</si>
  <si>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</si>
  <si>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</si>
  <si>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</si>
  <si>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</si>
  <si>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</si>
  <si>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</si>
  <si>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</si>
  <si>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</si>
  <si>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</si>
  <si>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</si>
  <si>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</si>
  <si>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</si>
  <si>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</si>
  <si>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</si>
  <si>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</si>
  <si>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</si>
  <si>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</si>
  <si>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</si>
  <si>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</si>
  <si>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</si>
  <si>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</si>
  <si>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</si>
  <si>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</si>
  <si>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</si>
  <si>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</si>
  <si>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</si>
  <si>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</si>
  <si>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</si>
  <si>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</si>
  <si>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</si>
  <si>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</si>
  <si>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</si>
  <si>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</si>
  <si>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</si>
  <si>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</si>
  <si>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</si>
  <si>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</si>
  <si>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</si>
  <si>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</si>
  <si>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</si>
  <si>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</si>
  <si>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</si>
  <si>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</si>
  <si>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</si>
  <si>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</si>
  <si>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</si>
  <si>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</si>
  <si>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</si>
  <si>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</si>
  <si>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</si>
  <si>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</si>
  <si>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</si>
  <si>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</si>
  <si>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</si>
  <si>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</si>
  <si>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</si>
  <si>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</si>
  <si>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</si>
  <si>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</si>
  <si>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</si>
  <si>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</si>
  <si>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</si>
  <si>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</si>
  <si>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</si>
  <si>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</si>
  <si>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</si>
  <si>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</si>
  <si>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</si>
  <si>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</si>
  <si>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</si>
  <si>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</si>
  <si>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</si>
  <si>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</si>
  <si>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</si>
  <si>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</si>
  <si>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</si>
  <si>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</si>
  <si>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</si>
  <si>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</si>
  <si>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</si>
  <si>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</si>
  <si>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</si>
  <si>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</si>
  <si>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</si>
  <si>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</si>
  <si>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</si>
  <si>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</si>
  <si>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</si>
  <si>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</si>
  <si>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</si>
  <si>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</si>
  <si>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</si>
  <si>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</si>
  <si>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</si>
  <si>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</si>
  <si>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</si>
  <si>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</si>
  <si>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</si>
  <si>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</si>
  <si>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</si>
  <si>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</si>
  <si>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</si>
  <si>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</si>
  <si>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</si>
  <si>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</si>
  <si>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</si>
  <si>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</si>
  <si>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</si>
  <si>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</si>
  <si>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</si>
  <si>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</si>
  <si>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</si>
  <si>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</si>
  <si>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</si>
  <si>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</si>
  <si>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</si>
  <si>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</si>
  <si>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</si>
  <si>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</si>
  <si>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</si>
  <si>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</si>
  <si>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</si>
  <si>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</si>
  <si>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</si>
  <si>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</si>
  <si>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</si>
  <si>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</si>
  <si>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</si>
  <si>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</si>
  <si>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</si>
  <si>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</si>
  <si>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</si>
  <si>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</si>
  <si>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</si>
  <si>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</si>
  <si>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</si>
  <si>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</si>
  <si>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</si>
  <si>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</si>
  <si>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</si>
  <si>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</si>
  <si>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</si>
  <si>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</si>
  <si>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</si>
  <si>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</si>
  <si>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</si>
  <si>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</si>
  <si>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</si>
  <si>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</si>
  <si>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</si>
  <si>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</si>
  <si>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</si>
  <si>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</si>
  <si>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</si>
  <si>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</si>
  <si>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</si>
  <si>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</si>
  <si>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</si>
  <si>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</si>
  <si>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</si>
  <si>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</si>
  <si>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</si>
  <si>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</si>
  <si>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</si>
  <si>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</si>
  <si>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</si>
  <si>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</si>
  <si>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</si>
  <si>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</si>
  <si>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</si>
  <si>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</si>
  <si>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</si>
  <si>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</si>
  <si>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</si>
  <si>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</si>
  <si>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</si>
  <si>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</si>
  <si>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</si>
  <si>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</si>
  <si>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</si>
  <si>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</si>
  <si>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</si>
  <si>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</si>
  <si>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</si>
  <si>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</si>
  <si>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</si>
  <si>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</si>
  <si>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</si>
  <si>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</si>
  <si>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</si>
  <si>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</si>
  <si>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</si>
  <si>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</si>
  <si>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</si>
  <si>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</si>
  <si>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</si>
  <si>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</si>
  <si>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</si>
  <si>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</si>
  <si>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</si>
  <si>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</si>
  <si>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</si>
  <si>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</si>
  <si>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</si>
  <si>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</si>
  <si>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</si>
  <si>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</si>
  <si>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</si>
  <si>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</si>
  <si>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</si>
  <si>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</si>
  <si>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</si>
  <si>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</si>
  <si>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</si>
  <si>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</si>
  <si>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</si>
  <si>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</si>
  <si>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</si>
  <si>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</si>
  <si>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</si>
  <si>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</si>
  <si>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</si>
  <si>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</si>
  <si>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</si>
  <si>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</si>
  <si>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</si>
  <si>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</si>
  <si>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</si>
  <si>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</si>
  <si>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</si>
  <si>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</si>
  <si>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</si>
  <si>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</si>
  <si>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</si>
  <si>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</si>
  <si>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</si>
  <si>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</si>
  <si>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</si>
  <si>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</si>
  <si>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</si>
  <si>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</si>
  <si>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</si>
  <si>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</si>
  <si>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</si>
  <si>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</si>
  <si>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</si>
  <si>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</si>
  <si>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</si>
  <si>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</si>
  <si>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</si>
  <si>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</si>
  <si>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</si>
  <si>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</si>
  <si>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</si>
  <si>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</si>
  <si>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</si>
  <si>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</si>
  <si>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</si>
  <si>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</si>
  <si>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</si>
  <si>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</si>
  <si>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</si>
  <si>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</si>
  <si>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</si>
  <si>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</si>
  <si>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</si>
  <si>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</si>
  <si>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</si>
  <si>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</si>
  <si>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</si>
  <si>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</si>
  <si>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</si>
  <si>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</si>
  <si>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</si>
  <si>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</si>
  <si>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</si>
  <si>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</si>
  <si>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</si>
  <si>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</si>
  <si>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</si>
  <si>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</si>
  <si>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</si>
  <si>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</si>
  <si>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</si>
  <si>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</si>
  <si>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</si>
  <si>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</si>
  <si>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</si>
  <si>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</si>
  <si>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</si>
  <si>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</si>
  <si>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</si>
  <si>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</si>
  <si>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</si>
  <si>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</si>
  <si>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</si>
  <si>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</si>
  <si>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</si>
  <si>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</si>
  <si>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</si>
  <si>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</si>
  <si>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</si>
  <si>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</si>
  <si>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</si>
  <si>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</si>
  <si>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</si>
  <si>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</si>
  <si>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</si>
  <si>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</si>
  <si>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</si>
  <si>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</si>
  <si>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</si>
  <si>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</si>
  <si>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</si>
  <si>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</si>
  <si>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</si>
  <si>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</si>
  <si>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</si>
  <si>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</si>
  <si>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</si>
  <si>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</si>
  <si>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</si>
  <si>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</si>
  <si>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</si>
  <si>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</si>
  <si>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</si>
  <si>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</si>
  <si>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</si>
  <si>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</si>
  <si>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</si>
  <si>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</si>
  <si>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</si>
  <si>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</si>
  <si>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</si>
  <si>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</si>
  <si>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</si>
  <si>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</si>
  <si>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</si>
  <si>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</si>
  <si>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</si>
  <si>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</si>
  <si>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</si>
  <si>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</si>
  <si>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</si>
  <si>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</si>
  <si>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</si>
  <si>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</si>
  <si>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</si>
  <si>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</si>
  <si>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</si>
  <si>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</si>
  <si>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</si>
  <si>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</si>
  <si>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</si>
  <si>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</si>
  <si>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</si>
  <si>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</si>
  <si>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</si>
  <si>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</si>
  <si>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</si>
  <si>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</si>
  <si>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</si>
  <si>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</si>
  <si>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</si>
  <si>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</si>
  <si>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</si>
  <si>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</si>
  <si>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</si>
  <si>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</si>
  <si>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</si>
  <si>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</si>
  <si>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</si>
  <si>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</si>
  <si>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</si>
  <si>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</si>
  <si>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</si>
  <si>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</si>
  <si>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</si>
  <si>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</si>
  <si>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</si>
  <si>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</si>
  <si>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</si>
  <si>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</si>
  <si>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</si>
  <si>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</si>
  <si>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</si>
  <si>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</si>
  <si>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</si>
  <si>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</si>
  <si>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</si>
  <si>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</si>
  <si>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</si>
  <si>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</si>
  <si>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</si>
  <si>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</si>
  <si>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</si>
  <si>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</si>
  <si>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</si>
  <si>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</si>
  <si>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</si>
  <si>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</si>
  <si>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</si>
  <si>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</si>
  <si>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</si>
  <si>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</si>
  <si>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</si>
  <si>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</si>
  <si>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</si>
  <si>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</si>
  <si>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</si>
  <si>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</si>
  <si>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</si>
  <si>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</si>
  <si>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</si>
  <si>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</si>
  <si>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  年初预留</t>
  </si>
  <si>
    <t xml:space="preserve">    中央政府国内债务付息支出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</si>
  <si>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</si>
  <si>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</si>
  <si>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</si>
  <si>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</si>
  <si>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</si>
  <si>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</si>
  <si>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</si>
  <si>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</si>
  <si>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</si>
  <si>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</si>
  <si>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</si>
  <si>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</si>
  <si>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</si>
  <si>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</si>
  <si>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2022年剑阁县地方一般公共预算收支执行情况平衡表</t>
  </si>
  <si>
    <t>单位：万元</t>
  </si>
  <si>
    <t>收入</t>
  </si>
  <si>
    <t>支出</t>
  </si>
  <si>
    <t>一般公共预算收入</t>
  </si>
  <si>
    <t>一般公共预算支出</t>
  </si>
  <si>
    <t xml:space="preserve">转移性收入         </t>
  </si>
  <si>
    <t>转移性支出</t>
  </si>
  <si>
    <t xml:space="preserve">  返还性收入</t>
  </si>
  <si>
    <t xml:space="preserve">  上解上级支出</t>
  </si>
  <si>
    <t xml:space="preserve">    增值税和消费税税收返还收入</t>
  </si>
  <si>
    <t xml:space="preserve">    体制上解支出</t>
  </si>
  <si>
    <t xml:space="preserve">    所得税基数返还收入</t>
  </si>
  <si>
    <t xml:space="preserve">    专项上解支出</t>
  </si>
  <si>
    <t xml:space="preserve">    成品油价格和税费改革税收返还收入</t>
  </si>
  <si>
    <t xml:space="preserve">    增值税收入划分改革返还补助</t>
  </si>
  <si>
    <t xml:space="preserve">    其他税收返还收入</t>
  </si>
  <si>
    <t xml:space="preserve">  一般性转移支付收入</t>
  </si>
  <si>
    <t xml:space="preserve">      体制补助收入</t>
  </si>
  <si>
    <t xml:space="preserve">      均衡性转移支付收入</t>
  </si>
  <si>
    <t xml:space="preserve">      增值税留抵退税转移支付</t>
  </si>
  <si>
    <t xml:space="preserve">      其他退税减税留抵退税转移支付</t>
  </si>
  <si>
    <t xml:space="preserve">      补充县区财力转移支付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</si>
  <si>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</si>
  <si>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</si>
  <si>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</si>
  <si>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</si>
  <si>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</si>
  <si>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</si>
  <si>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</si>
  <si>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</si>
  <si>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</si>
  <si>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欠发达地区转移支付收入</t>
  </si>
  <si>
    <t xml:space="preserve">      一般公共服务共同财政事权转移支付收入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</si>
  <si>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</si>
  <si>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</si>
  <si>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</si>
  <si>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</si>
  <si>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</si>
  <si>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</si>
  <si>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</si>
  <si>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</si>
  <si>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</si>
  <si>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</si>
  <si>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</si>
  <si>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</si>
  <si>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</si>
  <si>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</si>
  <si>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</si>
  <si>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</si>
  <si>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</si>
  <si>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</si>
  <si>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</si>
  <si>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</si>
  <si>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</si>
  <si>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</si>
  <si>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</si>
  <si>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</si>
  <si>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</si>
  <si>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</si>
  <si>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</si>
  <si>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</si>
  <si>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</si>
  <si>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</si>
  <si>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</si>
  <si>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</si>
  <si>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</si>
  <si>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</si>
  <si>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</si>
  <si>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</si>
  <si>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</si>
  <si>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</si>
  <si>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</si>
  <si>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</si>
  <si>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</si>
  <si>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接受其他地区援助收入</t>
  </si>
  <si>
    <t>援助其他地区支出</t>
  </si>
  <si>
    <t>债务收入</t>
  </si>
  <si>
    <t>债券还本支出</t>
  </si>
  <si>
    <t xml:space="preserve">  新增一般债券</t>
  </si>
  <si>
    <t xml:space="preserve">  地方政府债券还本</t>
  </si>
  <si>
    <t xml:space="preserve">  再融资债券</t>
  </si>
  <si>
    <t>国债转贷收入</t>
  </si>
  <si>
    <t>增设预算周转金</t>
  </si>
  <si>
    <t>国债转贷资金上年结余</t>
  </si>
  <si>
    <t>拨付国债转贷资金数</t>
  </si>
  <si>
    <t>上年结余收入</t>
  </si>
  <si>
    <t>国债转贷资金结余</t>
  </si>
  <si>
    <t>动用预算稳定调节基金</t>
  </si>
  <si>
    <t>安排预算稳定调节基金</t>
  </si>
  <si>
    <t xml:space="preserve">调入资金   </t>
  </si>
  <si>
    <t>调出资金</t>
  </si>
  <si>
    <t xml:space="preserve">  政府性基金预算调入</t>
  </si>
  <si>
    <t xml:space="preserve">  国有资本经营预算调入</t>
  </si>
  <si>
    <t xml:space="preserve">  其他调入</t>
  </si>
  <si>
    <t>收入总计</t>
  </si>
  <si>
    <t>支出总计</t>
  </si>
  <si>
    <t>结转下年支出</t>
  </si>
  <si>
    <t>2022年上级对剑阁县税收返还和转移支付补助执行情况表</t>
  </si>
  <si>
    <t>预算科目</t>
  </si>
  <si>
    <t>2022年剑阁县一般公共预算经济科目分类
支出预算执行情况表</t>
  </si>
  <si>
    <t xml:space="preserve">                         单位：万元</t>
  </si>
  <si>
    <t>经济分类科目</t>
  </si>
  <si>
    <t>机关工资福利支出</t>
  </si>
  <si>
    <t xml:space="preserve">    工资奖金津补贴</t>
  </si>
  <si>
    <t xml:space="preserve">    社会保障费</t>
  </si>
  <si>
    <t xml:space="preserve">    住房公积金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</si>
  <si>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</si>
  <si>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</si>
  <si>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</si>
  <si>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</si>
  <si>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</si>
  <si>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</si>
  <si>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</si>
  <si>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</si>
  <si>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</si>
  <si>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</si>
  <si>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</si>
  <si>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</si>
  <si>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</si>
  <si>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房屋建筑物构建</t>
  </si>
  <si>
    <t xml:space="preserve">    基础设施建设</t>
  </si>
  <si>
    <t xml:space="preserve">    公务用车购置</t>
  </si>
  <si>
    <t xml:space="preserve">    设备购置</t>
  </si>
  <si>
    <t xml:space="preserve">    大型修缮</t>
  </si>
  <si>
    <t xml:space="preserve">    其他资本性支出</t>
  </si>
  <si>
    <t>机关资本性支出（二）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</si>
  <si>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</si>
  <si>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</si>
  <si>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</si>
  <si>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</si>
  <si>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对事业单位资本性补助</t>
  </si>
  <si>
    <t xml:space="preserve">    资本性支出（一）</t>
  </si>
  <si>
    <t xml:space="preserve">    资本性支出（二）</t>
  </si>
  <si>
    <t>对企业补助</t>
  </si>
  <si>
    <t xml:space="preserve">    费用补贴</t>
  </si>
  <si>
    <t xml:space="preserve">    利息补贴</t>
  </si>
  <si>
    <t xml:space="preserve">    其他对企业补助</t>
  </si>
  <si>
    <t>对企业资本性支出</t>
  </si>
  <si>
    <t>对个人和家庭的补助</t>
  </si>
  <si>
    <t xml:space="preserve">    社会福利和救助</t>
  </si>
  <si>
    <t xml:space="preserve">    离退休费</t>
  </si>
  <si>
    <t xml:space="preserve">    助学金</t>
  </si>
  <si>
    <t xml:space="preserve">    个人农业生产补贴</t>
  </si>
  <si>
    <t xml:space="preserve">    其他对个人和家庭的补助</t>
  </si>
  <si>
    <t>对社会保障基金补助</t>
  </si>
  <si>
    <t xml:space="preserve">    对社会保障基金补助</t>
  </si>
  <si>
    <t>债务利息及费用支出</t>
  </si>
  <si>
    <t xml:space="preserve">    国内债务付息</t>
  </si>
  <si>
    <t xml:space="preserve">    国内债务发行费用</t>
  </si>
  <si>
    <t>债务还本支出</t>
  </si>
  <si>
    <t>预备费及预留</t>
  </si>
  <si>
    <t>其他支出</t>
  </si>
  <si>
    <t>合     计</t>
  </si>
  <si>
    <t>2022年剑阁县预算内基本建设支出执行情况表</t>
  </si>
  <si>
    <t>单位：万元、%</t>
  </si>
  <si>
    <t>预算科目（项目）</t>
  </si>
  <si>
    <t>一般公共预算服务支出</t>
  </si>
  <si>
    <t xml:space="preserve">    周转房</t>
  </si>
  <si>
    <t>文化旅游体育与传媒支出</t>
  </si>
  <si>
    <t xml:space="preserve">    大蜀道基础设施建设</t>
  </si>
  <si>
    <t>公共安全支出</t>
  </si>
  <si>
    <t xml:space="preserve">    公安联勤警务站</t>
  </si>
  <si>
    <t>教育支出</t>
  </si>
  <si>
    <t xml:space="preserve">    教育强国推进工程中央预算内投资</t>
  </si>
  <si>
    <t>社会保障和就业支出</t>
  </si>
  <si>
    <t xml:space="preserve">    养老院</t>
  </si>
  <si>
    <t>节能环保支出</t>
  </si>
  <si>
    <t xml:space="preserve">    元山污水处理厂建设</t>
  </si>
  <si>
    <t xml:space="preserve">    剑阁县乡镇集中式饮用水水源地（姚家镇高台水库）生态保护修复工程</t>
  </si>
  <si>
    <t xml:space="preserve">    剑阁县矿山涌水修复治理工程</t>
  </si>
  <si>
    <t xml:space="preserve">    嘉陵江流域剑阁段河道综合治理项目</t>
  </si>
  <si>
    <t xml:space="preserve">    剑阁县闻溪河流域生态修复项目</t>
  </si>
  <si>
    <t xml:space="preserve">    广元市剑阁县原广元农药厂及周边场地污染调查修复项目</t>
  </si>
  <si>
    <t xml:space="preserve">    剑阁县西河流域生态治理修复项目</t>
  </si>
  <si>
    <t xml:space="preserve">    剑阁县乡镇集中式饮用水水源地（演圣镇亭坝水库）生态保护修复工程</t>
  </si>
  <si>
    <t>农林水支出</t>
  </si>
  <si>
    <t xml:space="preserve">    农田建设</t>
  </si>
  <si>
    <t xml:space="preserve">    剑南现代粮油园区道路</t>
  </si>
  <si>
    <t xml:space="preserve">    四合村、计划村桥头堡坎和水毁道路排险维修</t>
  </si>
  <si>
    <t xml:space="preserve">    武五村新建道路</t>
  </si>
  <si>
    <t xml:space="preserve">    开封镇农村水毁道路维修</t>
  </si>
  <si>
    <t xml:space="preserve">    汉阳镇农村水毁道路维修</t>
  </si>
  <si>
    <t xml:space="preserve">    寅圣村二组拦河堰维修</t>
  </si>
  <si>
    <t xml:space="preserve">    金仙镇农村道路硬化</t>
  </si>
  <si>
    <t xml:space="preserve">    樵店乡农村水毁道路维修</t>
  </si>
  <si>
    <t xml:space="preserve">    张王镇农村水毁道路维修</t>
  </si>
  <si>
    <t xml:space="preserve">    “8.14”洪灾水毁道路维修</t>
  </si>
  <si>
    <t xml:space="preserve">    马鞍山村居民饮水蓄水池及管网</t>
  </si>
  <si>
    <t xml:space="preserve">    剑阁县2022年小型水库安全运行项目</t>
  </si>
  <si>
    <t>交通运输支出</t>
  </si>
  <si>
    <t xml:space="preserve">    国省干线公路大中修工程</t>
  </si>
  <si>
    <t>住房保障支出</t>
  </si>
  <si>
    <t xml:space="preserve">    老旧小区改造</t>
  </si>
  <si>
    <t>灾害防治及应急管理支出</t>
  </si>
  <si>
    <t xml:space="preserve">    开封镇高池幼儿园房后滑坡等7处地质灾害治理项目</t>
  </si>
  <si>
    <t>总         计</t>
  </si>
  <si>
    <t>备注：本级财力有限，基本建设资金完全依赖上级转移支付</t>
  </si>
  <si>
    <t>2022年剑阁县重大投资项目情况表</t>
  </si>
  <si>
    <t>单位:万元</t>
  </si>
  <si>
    <t>项目名称</t>
  </si>
  <si>
    <t>项目主管部门</t>
  </si>
  <si>
    <t>项目实施单位</t>
  </si>
  <si>
    <t>当年投入额</t>
  </si>
  <si>
    <t>备注</t>
  </si>
  <si>
    <t>剑阁县2022年小型水库安全运行项目</t>
  </si>
  <si>
    <t>剑阁县水务局</t>
  </si>
  <si>
    <t>剑阁县水利水电事务中心</t>
  </si>
  <si>
    <t>剑阁县乡镇集中式饮用水水源地（姚家镇高台水库）生态保护修复工程</t>
  </si>
  <si>
    <t>广元市剑阁生态环境局</t>
  </si>
  <si>
    <t>剑阁县姚家镇人民政府</t>
  </si>
  <si>
    <t>剑阁县矿山涌水修复治理工程</t>
  </si>
  <si>
    <t>嘉陵江流域剑阁段河道综合治理项目</t>
  </si>
  <si>
    <t>剑阁县闻溪河流域生态修复项目</t>
  </si>
  <si>
    <t>普安镇人民政府</t>
  </si>
  <si>
    <t>广元市剑阁县原广元农药厂及周边场地污染调查修复项目</t>
  </si>
  <si>
    <t>剑阁县剑门关镇人民政府</t>
  </si>
  <si>
    <t>剑阁县西河流域生态治理修复项目</t>
  </si>
  <si>
    <t>剑阁县乡镇集中式饮用水水源地（演圣镇亭坝水库）生态保护修复工程</t>
  </si>
  <si>
    <t>养老院</t>
  </si>
  <si>
    <t>剑阁县民政局</t>
  </si>
  <si>
    <t>操场及学生宿舍</t>
  </si>
  <si>
    <t>剑阁县教育局</t>
  </si>
  <si>
    <t>公兴小学、剑州中学</t>
  </si>
  <si>
    <t>大蜀道基础设施建设</t>
  </si>
  <si>
    <t>剑阁县文化旅游和体育局</t>
  </si>
  <si>
    <t>老旧小区改造</t>
  </si>
  <si>
    <t>剑阁县住建局</t>
  </si>
  <si>
    <t>县住保中心</t>
  </si>
  <si>
    <t>污水处理厂</t>
  </si>
  <si>
    <t>剑阁县元山镇人民政府</t>
  </si>
  <si>
    <t>干部周转房</t>
  </si>
  <si>
    <t>金仙镇与开封镇人民政府</t>
  </si>
  <si>
    <t>开封镇高池幼儿园房后滑坡等7处地质灾害治理项目</t>
  </si>
  <si>
    <t>剑阁县自然资源局</t>
  </si>
  <si>
    <t>2022年剑阁县政府性基金收入执行情况表</t>
  </si>
  <si>
    <t>政府性基金收入</t>
  </si>
  <si>
    <t xml:space="preserve">    农网还贷资金收入</t>
  </si>
  <si>
    <t xml:space="preserve">    铁路建设基金收入</t>
  </si>
  <si>
    <t xml:space="preserve">    民航发展基金收入</t>
  </si>
  <si>
    <t xml:space="preserve">    旅游发展基金收入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</si>
  <si>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</si>
  <si>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</si>
  <si>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</si>
  <si>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大中型水库移民后期扶持基金收入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</si>
  <si>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</si>
  <si>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</si>
  <si>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</si>
  <si>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</si>
  <si>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</si>
  <si>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车辆通行费</t>
  </si>
  <si>
    <t xml:space="preserve">    污水处理费收入</t>
  </si>
  <si>
    <t xml:space="preserve">    其他政府性基金收入</t>
  </si>
  <si>
    <t>专项债务对应项目专项收入</t>
  </si>
  <si>
    <t>收     入     合     计</t>
  </si>
  <si>
    <t>转移性收入</t>
  </si>
  <si>
    <t xml:space="preserve">  上级补助收入</t>
  </si>
  <si>
    <t>债务转贷收入</t>
  </si>
  <si>
    <t xml:space="preserve">  新增债券</t>
  </si>
  <si>
    <t>调入资金</t>
  </si>
  <si>
    <t>收     入     总     计</t>
  </si>
  <si>
    <t>2022年剑阁县政府性基金支出执行情况表</t>
  </si>
  <si>
    <t>单位:万元，%</t>
  </si>
  <si>
    <t>项    目</t>
  </si>
  <si>
    <t>年初
预算数</t>
  </si>
  <si>
    <t>调整
预算数</t>
  </si>
  <si>
    <t xml:space="preserve">    国家电影事业发展专项资金安排的支出</t>
  </si>
  <si>
    <t xml:space="preserve">    旅游发展基金支出</t>
  </si>
  <si>
    <t xml:space="preserve">    国家电影事业发展专项资金对应专项债务收入安排的支出</t>
  </si>
  <si>
    <t xml:space="preserve">    大中型水库移民后期扶持基金支出</t>
  </si>
  <si>
    <t xml:space="preserve">    小型水库移民后期扶持基金安排的支出</t>
  </si>
  <si>
    <t>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</si>
  <si>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</si>
  <si>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</si>
  <si>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</si>
  <si>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</si>
  <si>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</si>
  <si>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</si>
  <si>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</si>
  <si>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城市基础设施配套费对应专项债券收入安排的支出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</si>
  <si>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</si>
  <si>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</si>
  <si>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大中型水库库区基金安排的支出</t>
  </si>
  <si>
    <t xml:space="preserve">    国家重大水利工程建设基金安排的支出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</si>
  <si>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</si>
  <si>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</si>
  <si>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</si>
  <si>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地方政府专项债务付息支出</t>
  </si>
  <si>
    <t>地方政府专项债务发行费用支出</t>
  </si>
  <si>
    <t>抗疫特别国债安排的支出</t>
  </si>
  <si>
    <t>支    出    合    计</t>
  </si>
  <si>
    <t xml:space="preserve">   政府性基金补助支出</t>
  </si>
  <si>
    <t xml:space="preserve">   政府性基金上解支出</t>
  </si>
  <si>
    <t>地方政府专项债务还本支出</t>
  </si>
  <si>
    <t>年终结转</t>
  </si>
  <si>
    <t>支    出    总    计</t>
  </si>
  <si>
    <t>2022年剑阁县政府性基金预算收支平衡表</t>
  </si>
  <si>
    <t>收 入</t>
  </si>
  <si>
    <t>支 出</t>
  </si>
  <si>
    <t>政府性基金支出</t>
  </si>
  <si>
    <t>上解上级支出</t>
  </si>
  <si>
    <t>上级补助收入</t>
  </si>
  <si>
    <t xml:space="preserve">  科学技术</t>
  </si>
  <si>
    <t xml:space="preserve">  文化旅游体育与传媒</t>
  </si>
  <si>
    <t xml:space="preserve">  社会保障和就业</t>
  </si>
  <si>
    <t xml:space="preserve">  节能环保</t>
  </si>
  <si>
    <t xml:space="preserve">  城乡社区</t>
  </si>
  <si>
    <t xml:space="preserve">  农林水</t>
  </si>
  <si>
    <t xml:space="preserve">  交通运输</t>
  </si>
  <si>
    <t xml:space="preserve">  资源勘探电力信息</t>
  </si>
  <si>
    <t xml:space="preserve">  金融</t>
  </si>
  <si>
    <t xml:space="preserve">  其他</t>
  </si>
  <si>
    <t>抗疫特别国债</t>
  </si>
  <si>
    <t>下级上解收入</t>
  </si>
  <si>
    <t>收 入 总 计</t>
  </si>
  <si>
    <t>支 出 合 计</t>
  </si>
  <si>
    <t>2022年上级对剑阁县政府性基金转移
支付补助执行情况表</t>
  </si>
  <si>
    <t xml:space="preserve">   一、核电站乏燃料处理处置基金收入</t>
  </si>
  <si>
    <t xml:space="preserve">   二、国家电影事业发展专项资金收入</t>
  </si>
  <si>
    <t xml:space="preserve">   三、大中型水库移民后期扶持基金收入</t>
  </si>
  <si>
    <t xml:space="preserve">   四、小型水库移民扶助基金收入</t>
  </si>
  <si>
    <t xml:space="preserve">   五、可再生能源电价附加收入</t>
  </si>
  <si>
    <t xml:space="preserve">   六、废弃电器电子产品处理基金收入</t>
  </si>
  <si>
    <t xml:space="preserve">   七、国有土地使用权出让相关收入</t>
  </si>
  <si>
    <t xml:space="preserve">   八、国有土地收益基金相关收入</t>
  </si>
  <si>
    <t xml:space="preserve">   九、农业土地开发资金收入</t>
  </si>
  <si>
    <t xml:space="preserve">   十、城市基础设施配套费收入</t>
  </si>
  <si>
    <t xml:space="preserve">   十一、污水处理费收入</t>
  </si>
  <si>
    <t xml:space="preserve">   十二、大中型水库库区基金收入</t>
  </si>
  <si>
    <t xml:space="preserve">   十三、三峡水库库区基金收入</t>
  </si>
  <si>
    <t xml:space="preserve">   十四、国家重大水利工程建设基金收入</t>
  </si>
  <si>
    <t xml:space="preserve">   十五、海南省高等级公路车辆通行附加费相关收入</t>
  </si>
  <si>
    <t xml:space="preserve">   十六、车辆通行费相关收入</t>
  </si>
  <si>
    <t xml:space="preserve">   十七、港口建设费收入</t>
  </si>
  <si>
    <t xml:space="preserve">   十八、铁路建设基金收入</t>
  </si>
  <si>
    <t xml:space="preserve">   十九、船舶油污损害赔偿基金收入</t>
  </si>
  <si>
    <t xml:space="preserve">   二十、民航发展基金收入</t>
  </si>
  <si>
    <t xml:space="preserve">   二十一、农网还贷资金收入</t>
  </si>
  <si>
    <t xml:space="preserve">   二十二、旅游发展基金收入</t>
  </si>
  <si>
    <t xml:space="preserve">   二十三、中央特别国债经营基金收入</t>
  </si>
  <si>
    <t xml:space="preserve">   二十四、中央特别国债经营基金财务收入</t>
  </si>
  <si>
    <t xml:space="preserve">   二十五、彩票发行机构和彩票销售机构的业务费用</t>
  </si>
  <si>
    <t xml:space="preserve">   二十六、彩票公益金收入</t>
  </si>
  <si>
    <t xml:space="preserve">   二十七、抗疫特别国债</t>
  </si>
  <si>
    <t xml:space="preserve">   二十八、其他政府性基金相关收入</t>
  </si>
  <si>
    <t>2022年剑阁县国有资本经营收入预算执行情况表</t>
  </si>
  <si>
    <t>项      目</t>
  </si>
  <si>
    <t>预算数</t>
  </si>
  <si>
    <t>说明</t>
  </si>
  <si>
    <t>利润收入</t>
  </si>
  <si>
    <t xml:space="preserve">    运输企业利润收入</t>
  </si>
  <si>
    <t xml:space="preserve">    金融企业利润收入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</si>
  <si>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</si>
  <si>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</si>
  <si>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</si>
  <si>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</si>
  <si>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农林牧渔企业利润收入</t>
  </si>
  <si>
    <t xml:space="preserve">    教育文化广播企业利润收入</t>
  </si>
  <si>
    <t xml:space="preserve">    其他国有资本经营预算企业利润收入</t>
  </si>
  <si>
    <t>股利、股息收入</t>
  </si>
  <si>
    <t xml:space="preserve">   国有控股公司股利、股息收入</t>
  </si>
  <si>
    <t xml:space="preserve">   国有参股公司股利、股息收入</t>
  </si>
  <si>
    <t>产权转让收入</t>
  </si>
  <si>
    <t>清算收入</t>
  </si>
  <si>
    <t>其他收入</t>
  </si>
  <si>
    <t xml:space="preserve">    全县国有资本经营预算收入</t>
  </si>
  <si>
    <t>国有资本经营转移支付收入</t>
  </si>
  <si>
    <t>上年结转收入</t>
  </si>
  <si>
    <t>合计</t>
  </si>
  <si>
    <t>2022年剑阁县国有资本经营支出预算执行情况表</t>
  </si>
  <si>
    <t>一、国有资本经营预算支出</t>
  </si>
  <si>
    <t xml:space="preserve">   解决历史遗留问题及改革成本支出</t>
  </si>
  <si>
    <t xml:space="preserve">   国有企业资本金注入</t>
  </si>
  <si>
    <t xml:space="preserve">   国有企业政策补贴</t>
  </si>
  <si>
    <t xml:space="preserve">   金融国有资本经营预算支出</t>
  </si>
  <si>
    <t xml:space="preserve">   其他国有资本经营预算支出</t>
  </si>
  <si>
    <t>二、转移性支出</t>
  </si>
  <si>
    <t xml:space="preserve"> 国有资本经营预算调出资金</t>
  </si>
  <si>
    <t>国有资本经营预算支出</t>
  </si>
  <si>
    <t>2022年剑阁县社会保险基金收入执行情况表</t>
  </si>
  <si>
    <t>项  目</t>
  </si>
  <si>
    <t>社会保险基金收入合计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</si>
  <si>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</si>
  <si>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</si>
  <si>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</si>
  <si>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</si>
  <si>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b/>
        <sz val="10"/>
        <rFont val="宋体"/>
        <charset val="134"/>
      </rPr>
      <t>五、生育保险基金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</si>
  <si>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>六、居民基本医疗保险基金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</si>
  <si>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>七、城乡居民基本养老保险基金</t>
    </r>
    <r>
      <rPr>
        <b/>
        <sz val="10"/>
        <color indexed="8"/>
        <rFont val="宋体"/>
        <charset val="134"/>
      </rPr>
      <t>收入</t>
    </r>
  </si>
  <si>
    <t xml:space="preserve">    其中：个人缴费收入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</si>
  <si>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</si>
  <si>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</si>
  <si>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</si>
  <si>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转移收入</t>
  </si>
  <si>
    <t xml:space="preserve">          其他收入</t>
  </si>
  <si>
    <t>2022年剑阁县社会保险基金支出执行情况表</t>
  </si>
  <si>
    <t>社会保险基金支出合计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</si>
  <si>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</si>
  <si>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</si>
  <si>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</si>
  <si>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</si>
  <si>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r>
      <rPr>
        <b/>
        <sz val="10"/>
        <rFont val="宋体"/>
        <charset val="134"/>
      </rPr>
      <t>五、生育保险基金</t>
    </r>
    <r>
      <rPr>
        <b/>
        <sz val="10"/>
        <color indexed="8"/>
        <rFont val="宋体"/>
        <charset val="134"/>
      </rPr>
      <t>支出</t>
    </r>
  </si>
  <si>
    <r>
      <rPr>
        <b/>
        <sz val="10"/>
        <rFont val="宋体"/>
        <charset val="134"/>
      </rPr>
      <t>六、居民基本医疗保险基金</t>
    </r>
    <r>
      <rPr>
        <b/>
        <sz val="10"/>
        <color indexed="8"/>
        <rFont val="宋体"/>
        <charset val="134"/>
      </rPr>
      <t>支出</t>
    </r>
  </si>
  <si>
    <r>
      <rPr>
        <b/>
        <sz val="10"/>
        <rFont val="宋体"/>
        <charset val="134"/>
      </rPr>
      <t>七、城乡居民基本养老保险基金</t>
    </r>
    <r>
      <rPr>
        <b/>
        <sz val="10"/>
        <color indexed="8"/>
        <rFont val="宋体"/>
        <charset val="134"/>
      </rPr>
      <t>支出</t>
    </r>
  </si>
  <si>
    <t>其中：养老保险待遇支出</t>
  </si>
  <si>
    <t xml:space="preserve">          转移支出</t>
  </si>
  <si>
    <t>2022年剑阁县社会保险基金结余执行情况表</t>
  </si>
  <si>
    <t>社会保险基金本年收支结余</t>
  </si>
  <si>
    <t>社会保险基金年末滚存结余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</si>
  <si>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</si>
  <si>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</si>
  <si>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</si>
  <si>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</si>
  <si>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r>
      <rPr>
        <b/>
        <sz val="10"/>
        <rFont val="宋体"/>
        <charset val="134"/>
      </rPr>
      <t>五、生育保险基金</t>
    </r>
    <r>
      <rPr>
        <b/>
        <sz val="10"/>
        <color indexed="8"/>
        <rFont val="宋体"/>
        <charset val="134"/>
      </rPr>
      <t>本年收支结余</t>
    </r>
  </si>
  <si>
    <r>
      <rPr>
        <b/>
        <sz val="10"/>
        <rFont val="宋体"/>
        <charset val="134"/>
      </rPr>
      <t>六、居民基本医疗保险基金</t>
    </r>
    <r>
      <rPr>
        <b/>
        <sz val="10"/>
        <color indexed="8"/>
        <rFont val="宋体"/>
        <charset val="134"/>
      </rPr>
      <t>本年收支结余</t>
    </r>
  </si>
  <si>
    <r>
      <rPr>
        <b/>
        <sz val="10"/>
        <rFont val="宋体"/>
        <charset val="134"/>
      </rPr>
      <t>七、城乡居民基本养老保险基金</t>
    </r>
    <r>
      <rPr>
        <b/>
        <sz val="10"/>
        <color indexed="8"/>
        <rFont val="宋体"/>
        <charset val="134"/>
      </rPr>
      <t>本年收支结余</t>
    </r>
  </si>
  <si>
    <t>　　城乡居民基本养老保险基金年末滚存结余</t>
  </si>
  <si>
    <t>市级社会保险基金本年收支结余</t>
  </si>
  <si>
    <t>市级社会保险基金年末滚存结余</t>
  </si>
  <si>
    <t>县社会保险基金本年收支结余</t>
  </si>
  <si>
    <t>县社会保险基金年末滚存结余</t>
  </si>
  <si>
    <t>2022年剑阁县社会保险基金收支平衡表</t>
  </si>
  <si>
    <t xml:space="preserve">  一、企业职工基本养老保险基金收入</t>
  </si>
  <si>
    <t>养老保险待遇支出</t>
  </si>
  <si>
    <t xml:space="preserve">  二、失业保险基金收入</t>
  </si>
  <si>
    <t xml:space="preserve">  三、城镇职工基本医疗保险基金收入</t>
  </si>
  <si>
    <t xml:space="preserve">  四、工伤保险基金收入</t>
  </si>
  <si>
    <r>
      <rPr>
        <b/>
        <sz val="10"/>
        <rFont val="宋体"/>
        <charset val="134"/>
      </rPr>
      <t xml:space="preserve">  五、生育保险基金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</si>
  <si>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 xml:space="preserve">  六、居民基本医疗保险基金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</si>
  <si>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 xml:space="preserve">  七、城乡居民基本养老保险基金</t>
    </r>
    <r>
      <rPr>
        <b/>
        <sz val="10"/>
        <color indexed="8"/>
        <rFont val="宋体"/>
        <charset val="134"/>
      </rPr>
      <t>收入</t>
    </r>
  </si>
  <si>
    <t>收  入  总  结</t>
  </si>
  <si>
    <t>支  出  总  计</t>
  </si>
  <si>
    <t>年  终  结  余</t>
  </si>
  <si>
    <t>2021年末滚存结余</t>
  </si>
  <si>
    <t>本年末滚存结余</t>
  </si>
  <si>
    <t>2022年“四本预算”收支执行情况表</t>
  </si>
  <si>
    <t>项         目</t>
  </si>
  <si>
    <t>执  行  数</t>
  </si>
  <si>
    <t>收  入</t>
  </si>
  <si>
    <t>支  出</t>
  </si>
  <si>
    <t>一、全县一般公共预算</t>
  </si>
  <si>
    <t>二、全县政府性基金预算</t>
  </si>
  <si>
    <t>三、全县国有资本经营预算</t>
  </si>
  <si>
    <t>四、全县社会保障基金预算</t>
  </si>
  <si>
    <t>总             计</t>
  </si>
  <si>
    <t>2022年剑阁县地方政府债务情况表</t>
  </si>
  <si>
    <t>项     目</t>
  </si>
  <si>
    <t>一般债券</t>
  </si>
  <si>
    <t>专项债券</t>
  </si>
  <si>
    <t>一、2021年末余额</t>
  </si>
  <si>
    <t>二、2022年政府债务限额</t>
  </si>
  <si>
    <t>三、2022年新增额</t>
  </si>
  <si>
    <t xml:space="preserve">    其中：中央转贷地方的国际金融组织和外国政府贷款</t>
  </si>
  <si>
    <t>四、2022年再融资债券</t>
  </si>
  <si>
    <t>五、2022年偿还额</t>
  </si>
  <si>
    <t>六、2022年末余额</t>
  </si>
  <si>
    <t>七、2022年付息数</t>
  </si>
  <si>
    <t>备注：还本额含再融资债券；本表所反映的付息数系按到期情况统计。</t>
  </si>
  <si>
    <t>2022年剑阁县地方政府债券使用情况表</t>
  </si>
  <si>
    <t>项目领域</t>
  </si>
  <si>
    <t>债券性质</t>
  </si>
  <si>
    <t>债券资金</t>
  </si>
  <si>
    <t>剑门工业园区基础设施建设项目</t>
  </si>
  <si>
    <t>产业园区基础设施</t>
  </si>
  <si>
    <t>剑阁县经济开发区</t>
  </si>
  <si>
    <t>剑阁剑州国有投资有限公司</t>
  </si>
  <si>
    <t>剑阁县杨家河供水工程（水厂）项目</t>
  </si>
  <si>
    <t>供排水</t>
  </si>
  <si>
    <t>剑阁县宝龙山职教园区及配套基础设施建设项目</t>
  </si>
  <si>
    <t>职业教育</t>
  </si>
  <si>
    <t>剑阁县瑞峰投资发展有限公司</t>
  </si>
  <si>
    <t>剑阁县城乡住房建设局</t>
  </si>
  <si>
    <t>剑阁县剑溪源生态治理项目</t>
  </si>
  <si>
    <t>其他社会事业</t>
  </si>
  <si>
    <t>剑阁县剑雄农业投资开发有限公司</t>
  </si>
  <si>
    <t>剑阁县林业局</t>
  </si>
  <si>
    <t>剑阁县中医医院危急重症能力提升项目</t>
  </si>
  <si>
    <t>应急医疗救治设施</t>
  </si>
  <si>
    <t>剑阁县中医医院</t>
  </si>
  <si>
    <t>剑阁县城镇污水处理设施新建及改造项目</t>
  </si>
  <si>
    <t>城镇污水垃圾收集处理</t>
  </si>
  <si>
    <t>剑阁县剑南物流中心建设项目</t>
  </si>
  <si>
    <t>仓储物流基础设施</t>
  </si>
  <si>
    <t>剑阁县交通运输局</t>
  </si>
  <si>
    <t>剑阁县交通建设发展（集团）有限公司</t>
  </si>
  <si>
    <t>剑阁县普安金剑工业园区项目一期</t>
  </si>
  <si>
    <t>剑阁县五指山景区基础设施配套建设项目</t>
  </si>
  <si>
    <t>文化旅游</t>
  </si>
  <si>
    <t>剑阁县文旅体局</t>
  </si>
  <si>
    <t>剑阁县剑门关蜀道文化传媒（集团）有限公司</t>
  </si>
  <si>
    <t>剑阁县人民医院下寺院区门诊住院综合楼建设项目</t>
  </si>
  <si>
    <t>公共卫生设施</t>
  </si>
  <si>
    <t>剑阁县卫生健康局</t>
  </si>
  <si>
    <t>剑阁县人民医院</t>
  </si>
  <si>
    <t>小                         计</t>
  </si>
  <si>
    <t>水利</t>
  </si>
  <si>
    <t>其他</t>
  </si>
  <si>
    <t>合                         计</t>
  </si>
  <si>
    <t>2022年剑阁县本级一般公共预算经济分类
科目基本支出执行表</t>
  </si>
</sst>
</file>

<file path=xl/styles.xml><?xml version="1.0" encoding="utf-8"?>
<styleSheet xmlns="http://schemas.openxmlformats.org/spreadsheetml/2006/main" xmlns:xr9="http://schemas.microsoft.com/office/spreadsheetml/2016/revision9">
  <numFmts count="16"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0.0000"/>
    <numFmt numFmtId="182" formatCode="0_ "/>
    <numFmt numFmtId="183" formatCode="0.0_ "/>
    <numFmt numFmtId="184" formatCode="0.00_ "/>
    <numFmt numFmtId="185" formatCode="#,##0.0_);[Red]\(#,##0.0\)"/>
    <numFmt numFmtId="186" formatCode="0.0_);[Red]\(0.0\)"/>
    <numFmt numFmtId="187" formatCode="#,##0_ "/>
    <numFmt numFmtId="188" formatCode="____@"/>
    <numFmt numFmtId="189" formatCode="0.00_ ;[Red]\-0.00\ "/>
    <numFmt numFmtId="190" formatCode="0_);[Red]\(0\)"/>
    <numFmt numFmtId="191" formatCode="#,##0_);[Red]\(#,##0\)"/>
  </numFmts>
  <fonts count="46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方正小标宋简体"/>
      <charset val="134"/>
    </font>
    <font>
      <b/>
      <sz val="1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1" applyNumberFormat="0" applyAlignment="0" applyProtection="0">
      <alignment vertical="center"/>
    </xf>
    <xf numFmtId="0" fontId="36" fillId="4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8" fillId="5" borderId="13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36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8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0" fillId="0" borderId="0" xfId="51" applyFont="1" applyFill="1">
      <alignment vertical="center"/>
    </xf>
    <xf numFmtId="0" fontId="5" fillId="0" borderId="0" xfId="51" applyFont="1" applyFill="1">
      <alignment vertical="center"/>
    </xf>
    <xf numFmtId="182" fontId="0" fillId="0" borderId="0" xfId="51" applyNumberFormat="1" applyFont="1" applyFill="1" applyAlignment="1">
      <alignment horizontal="right" vertical="center"/>
    </xf>
    <xf numFmtId="0" fontId="3" fillId="0" borderId="0" xfId="51" applyFont="1" applyFill="1" applyAlignment="1">
      <alignment horizontal="center" vertical="center"/>
    </xf>
    <xf numFmtId="0" fontId="6" fillId="0" borderId="0" xfId="51" applyFont="1" applyFill="1">
      <alignment vertical="center"/>
    </xf>
    <xf numFmtId="182" fontId="6" fillId="0" borderId="0" xfId="51" applyNumberFormat="1" applyFont="1" applyFill="1" applyAlignment="1">
      <alignment horizontal="right" vertical="center"/>
    </xf>
    <xf numFmtId="0" fontId="6" fillId="0" borderId="2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183" fontId="6" fillId="0" borderId="2" xfId="51" applyNumberFormat="1" applyFont="1" applyFill="1" applyBorder="1" applyAlignment="1">
      <alignment horizontal="center" vertical="center" wrapText="1"/>
    </xf>
    <xf numFmtId="183" fontId="6" fillId="0" borderId="3" xfId="51" applyNumberFormat="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justify" vertical="center" wrapText="1"/>
    </xf>
    <xf numFmtId="182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6" fillId="0" borderId="1" xfId="51" applyFont="1" applyFill="1" applyBorder="1">
      <alignment vertical="center"/>
    </xf>
    <xf numFmtId="0" fontId="5" fillId="0" borderId="1" xfId="51" applyFont="1" applyFill="1" applyBorder="1">
      <alignment vertical="center"/>
    </xf>
    <xf numFmtId="0" fontId="6" fillId="0" borderId="1" xfId="51" applyFont="1" applyFill="1" applyBorder="1" applyAlignment="1">
      <alignment horizontal="justify" vertical="center" wrapText="1"/>
    </xf>
    <xf numFmtId="0" fontId="12" fillId="0" borderId="1" xfId="51" applyFont="1" applyFill="1" applyBorder="1" applyAlignment="1">
      <alignment horizontal="justify" vertical="center" wrapText="1"/>
    </xf>
    <xf numFmtId="0" fontId="5" fillId="0" borderId="1" xfId="51" applyFont="1" applyFill="1" applyBorder="1" applyAlignment="1">
      <alignment vertical="center"/>
    </xf>
    <xf numFmtId="0" fontId="6" fillId="0" borderId="1" xfId="51" applyFont="1" applyFill="1" applyBorder="1" applyAlignment="1">
      <alignment horizontal="center" vertical="center"/>
    </xf>
    <xf numFmtId="182" fontId="6" fillId="0" borderId="1" xfId="51" applyNumberFormat="1" applyFont="1" applyFill="1" applyBorder="1" applyAlignment="1">
      <alignment horizontal="right" vertical="center"/>
    </xf>
    <xf numFmtId="182" fontId="5" fillId="0" borderId="0" xfId="51" applyNumberFormat="1" applyFont="1" applyFill="1" applyAlignment="1">
      <alignment horizontal="right" vertical="center"/>
    </xf>
    <xf numFmtId="0" fontId="0" fillId="0" borderId="0" xfId="51" applyFont="1" applyFill="1" applyBorder="1" applyAlignment="1">
      <alignment vertical="center"/>
    </xf>
    <xf numFmtId="0" fontId="0" fillId="0" borderId="0" xfId="51" applyFont="1" applyFill="1" applyBorder="1" applyAlignment="1">
      <alignment vertical="center" wrapText="1"/>
    </xf>
    <xf numFmtId="182" fontId="0" fillId="0" borderId="0" xfId="51" applyNumberFormat="1" applyFont="1" applyFill="1" applyBorder="1" applyAlignment="1">
      <alignment horizontal="right" vertical="center"/>
    </xf>
    <xf numFmtId="183" fontId="0" fillId="0" borderId="0" xfId="51" applyNumberFormat="1" applyFont="1" applyFill="1" applyBorder="1" applyAlignment="1">
      <alignment horizontal="right" vertical="center"/>
    </xf>
    <xf numFmtId="0" fontId="3" fillId="0" borderId="0" xfId="51" applyFont="1" applyFill="1" applyBorder="1" applyAlignment="1">
      <alignment horizontal="center" vertical="center" wrapText="1"/>
    </xf>
    <xf numFmtId="182" fontId="3" fillId="0" borderId="0" xfId="51" applyNumberFormat="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vertical="center" wrapText="1"/>
    </xf>
    <xf numFmtId="182" fontId="6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183" fontId="5" fillId="0" borderId="0" xfId="51" applyNumberFormat="1" applyFont="1" applyFill="1" applyAlignment="1">
      <alignment horizontal="right" vertical="center"/>
    </xf>
    <xf numFmtId="0" fontId="6" fillId="0" borderId="1" xfId="51" applyFont="1" applyFill="1" applyBorder="1" applyAlignment="1">
      <alignment horizontal="center" vertical="center" wrapText="1"/>
    </xf>
    <xf numFmtId="182" fontId="6" fillId="0" borderId="1" xfId="51" applyNumberFormat="1" applyFont="1" applyFill="1" applyBorder="1" applyAlignment="1">
      <alignment horizontal="center" vertical="center" wrapText="1"/>
    </xf>
    <xf numFmtId="183" fontId="6" fillId="0" borderId="1" xfId="51" applyNumberFormat="1" applyFont="1" applyFill="1" applyBorder="1" applyAlignment="1">
      <alignment horizontal="center" vertical="center" wrapText="1"/>
    </xf>
    <xf numFmtId="184" fontId="6" fillId="0" borderId="2" xfId="51" applyNumberFormat="1" applyFont="1" applyFill="1" applyBorder="1" applyAlignment="1">
      <alignment horizontal="center" vertical="center" wrapText="1"/>
    </xf>
    <xf numFmtId="183" fontId="6" fillId="0" borderId="2" xfId="51" applyNumberFormat="1" applyFont="1" applyFill="1" applyBorder="1" applyAlignment="1">
      <alignment horizontal="right" vertical="center"/>
    </xf>
    <xf numFmtId="0" fontId="6" fillId="0" borderId="1" xfId="51" applyFont="1" applyFill="1" applyBorder="1" applyAlignment="1">
      <alignment vertical="center"/>
    </xf>
    <xf numFmtId="184" fontId="6" fillId="0" borderId="1" xfId="51" applyNumberFormat="1" applyFont="1" applyFill="1" applyBorder="1" applyAlignment="1">
      <alignment horizontal="right" vertical="center" wrapText="1"/>
    </xf>
    <xf numFmtId="184" fontId="6" fillId="0" borderId="2" xfId="51" applyNumberFormat="1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vertical="center" wrapText="1"/>
    </xf>
    <xf numFmtId="0" fontId="5" fillId="0" borderId="1" xfId="51" applyFont="1" applyFill="1" applyBorder="1" applyAlignment="1">
      <alignment horizontal="justify" vertical="center" wrapText="1"/>
    </xf>
    <xf numFmtId="182" fontId="5" fillId="0" borderId="1" xfId="51" applyNumberFormat="1" applyFont="1" applyFill="1" applyBorder="1" applyAlignment="1">
      <alignment horizontal="right" vertical="center" wrapText="1"/>
    </xf>
    <xf numFmtId="182" fontId="5" fillId="0" borderId="1" xfId="0" applyNumberFormat="1" applyFont="1" applyFill="1" applyBorder="1" applyAlignment="1">
      <alignment vertical="center" wrapText="1"/>
    </xf>
    <xf numFmtId="183" fontId="5" fillId="0" borderId="2" xfId="51" applyNumberFormat="1" applyFont="1" applyFill="1" applyBorder="1" applyAlignment="1">
      <alignment horizontal="right" vertical="center"/>
    </xf>
    <xf numFmtId="184" fontId="0" fillId="0" borderId="0" xfId="51" applyNumberFormat="1" applyFont="1" applyFill="1" applyBorder="1" applyAlignment="1">
      <alignment horizontal="right" vertical="center"/>
    </xf>
    <xf numFmtId="0" fontId="14" fillId="0" borderId="1" xfId="51" applyFont="1" applyFill="1" applyBorder="1" applyAlignment="1">
      <alignment horizontal="justify" vertical="center" wrapText="1"/>
    </xf>
    <xf numFmtId="182" fontId="0" fillId="0" borderId="1" xfId="51" applyNumberFormat="1" applyFont="1" applyFill="1" applyBorder="1" applyAlignment="1">
      <alignment horizontal="right" vertical="center"/>
    </xf>
    <xf numFmtId="183" fontId="0" fillId="0" borderId="2" xfId="5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" fillId="0" borderId="0" xfId="51" applyFont="1" applyFill="1" applyAlignment="1">
      <alignment vertical="center" wrapText="1"/>
    </xf>
    <xf numFmtId="183" fontId="6" fillId="0" borderId="2" xfId="51" applyNumberFormat="1" applyFont="1" applyFill="1" applyBorder="1" applyAlignment="1">
      <alignment horizontal="right" vertical="center" wrapText="1"/>
    </xf>
    <xf numFmtId="184" fontId="6" fillId="0" borderId="2" xfId="51" applyNumberFormat="1" applyFont="1" applyFill="1" applyBorder="1" applyAlignment="1">
      <alignment horizontal="right" vertical="center" wrapText="1"/>
    </xf>
    <xf numFmtId="0" fontId="5" fillId="0" borderId="1" xfId="51" applyFont="1" applyFill="1" applyBorder="1" applyAlignment="1">
      <alignment horizontal="center" vertical="center" wrapText="1"/>
    </xf>
    <xf numFmtId="182" fontId="5" fillId="0" borderId="1" xfId="51" applyNumberFormat="1" applyFont="1" applyFill="1" applyBorder="1" applyAlignment="1">
      <alignment horizontal="right" vertical="center"/>
    </xf>
    <xf numFmtId="183" fontId="5" fillId="0" borderId="1" xfId="51" applyNumberFormat="1" applyFont="1" applyFill="1" applyBorder="1" applyAlignment="1">
      <alignment horizontal="right" vertical="center"/>
    </xf>
    <xf numFmtId="0" fontId="5" fillId="0" borderId="1" xfId="51" applyFont="1" applyFill="1" applyBorder="1" applyAlignment="1">
      <alignment horizontal="left" vertical="center" wrapText="1"/>
    </xf>
    <xf numFmtId="0" fontId="0" fillId="0" borderId="1" xfId="0" applyBorder="1"/>
    <xf numFmtId="183" fontId="6" fillId="0" borderId="4" xfId="51" applyNumberFormat="1" applyFont="1" applyFill="1" applyBorder="1" applyAlignment="1">
      <alignment horizontal="center" vertical="center" wrapText="1"/>
    </xf>
    <xf numFmtId="182" fontId="6" fillId="0" borderId="2" xfId="51" applyNumberFormat="1" applyFont="1" applyFill="1" applyBorder="1" applyAlignment="1">
      <alignment horizontal="right" vertical="center" wrapText="1"/>
    </xf>
    <xf numFmtId="0" fontId="2" fillId="0" borderId="0" xfId="54" applyFont="1" applyFill="1" applyBorder="1" applyAlignment="1">
      <alignment horizontal="center" vertical="center"/>
    </xf>
    <xf numFmtId="182" fontId="2" fillId="0" borderId="0" xfId="54" applyNumberFormat="1" applyFont="1" applyFill="1" applyBorder="1" applyAlignment="1">
      <alignment horizontal="center" vertical="center"/>
    </xf>
    <xf numFmtId="185" fontId="1" fillId="0" borderId="0" xfId="54" applyNumberFormat="1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182" fontId="2" fillId="0" borderId="1" xfId="54" applyNumberFormat="1" applyFont="1" applyFill="1" applyBorder="1" applyAlignment="1">
      <alignment horizontal="center" vertical="center" wrapText="1"/>
    </xf>
    <xf numFmtId="185" fontId="2" fillId="0" borderId="1" xfId="54" applyNumberFormat="1" applyFont="1" applyFill="1" applyBorder="1" applyAlignment="1">
      <alignment horizontal="center" vertical="center" wrapText="1"/>
    </xf>
    <xf numFmtId="0" fontId="2" fillId="0" borderId="1" xfId="54" applyFont="1" applyFill="1" applyBorder="1">
      <alignment vertical="center"/>
    </xf>
    <xf numFmtId="185" fontId="2" fillId="0" borderId="1" xfId="54" applyNumberFormat="1" applyFont="1" applyFill="1" applyBorder="1" applyAlignment="1">
      <alignment horizontal="center" vertical="center"/>
    </xf>
    <xf numFmtId="0" fontId="1" fillId="0" borderId="1" xfId="54" applyFont="1" applyFill="1" applyBorder="1">
      <alignment vertical="center"/>
    </xf>
    <xf numFmtId="0" fontId="1" fillId="0" borderId="1" xfId="54" applyFont="1" applyFill="1" applyBorder="1" applyAlignment="1">
      <alignment horizontal="center" vertical="center"/>
    </xf>
    <xf numFmtId="182" fontId="2" fillId="0" borderId="1" xfId="54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82" fontId="1" fillId="0" borderId="1" xfId="54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left" vertical="center" indent="1"/>
    </xf>
    <xf numFmtId="10" fontId="2" fillId="0" borderId="1" xfId="54" applyNumberFormat="1" applyFont="1" applyFill="1" applyBorder="1" applyAlignment="1">
      <alignment vertical="center"/>
    </xf>
    <xf numFmtId="0" fontId="3" fillId="0" borderId="0" xfId="54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/>
    </xf>
    <xf numFmtId="0" fontId="6" fillId="0" borderId="0" xfId="54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/>
    </xf>
    <xf numFmtId="186" fontId="6" fillId="0" borderId="0" xfId="54" applyNumberFormat="1" applyFont="1" applyFill="1" applyBorder="1" applyAlignment="1">
      <alignment horizontal="right" vertical="center"/>
    </xf>
    <xf numFmtId="185" fontId="5" fillId="0" borderId="0" xfId="54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186" fontId="6" fillId="0" borderId="1" xfId="54" applyNumberFormat="1" applyFont="1" applyFill="1" applyBorder="1" applyAlignment="1">
      <alignment horizontal="center" vertical="center" wrapText="1"/>
    </xf>
    <xf numFmtId="185" fontId="6" fillId="0" borderId="1" xfId="5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vertical="center" wrapText="1"/>
    </xf>
    <xf numFmtId="180" fontId="6" fillId="0" borderId="1" xfId="54" applyNumberFormat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>
      <alignment vertical="center" wrapText="1"/>
    </xf>
    <xf numFmtId="180" fontId="5" fillId="0" borderId="1" xfId="54" applyNumberFormat="1" applyFont="1" applyFill="1" applyBorder="1" applyAlignment="1">
      <alignment horizontal="right" vertical="center"/>
    </xf>
    <xf numFmtId="180" fontId="6" fillId="0" borderId="1" xfId="54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5" fillId="0" borderId="1" xfId="54" applyNumberFormat="1" applyFont="1" applyFill="1" applyBorder="1" applyAlignment="1">
      <alignment horizontal="right" vertical="center" wrapText="1"/>
    </xf>
    <xf numFmtId="184" fontId="6" fillId="0" borderId="1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right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3" fillId="0" borderId="0" xfId="62" applyFont="1" applyFill="1" applyAlignment="1">
      <alignment horizontal="center" vertical="center" wrapText="1"/>
    </xf>
    <xf numFmtId="0" fontId="3" fillId="0" borderId="0" xfId="62" applyFont="1" applyFill="1" applyAlignment="1">
      <alignment horizontal="center" vertical="center"/>
    </xf>
    <xf numFmtId="0" fontId="2" fillId="0" borderId="0" xfId="62" applyFont="1" applyFill="1" applyAlignment="1">
      <alignment vertical="center" wrapText="1"/>
    </xf>
    <xf numFmtId="187" fontId="2" fillId="0" borderId="0" xfId="62" applyNumberFormat="1" applyFont="1" applyFill="1" applyAlignment="1">
      <alignment horizontal="right" vertical="center"/>
    </xf>
    <xf numFmtId="187" fontId="2" fillId="0" borderId="0" xfId="62" applyNumberFormat="1" applyFont="1" applyFill="1" applyAlignment="1">
      <alignment vertical="center"/>
    </xf>
    <xf numFmtId="187" fontId="2" fillId="0" borderId="5" xfId="62" applyNumberFormat="1" applyFont="1" applyFill="1" applyBorder="1" applyAlignment="1">
      <alignment horizontal="right" vertical="center"/>
    </xf>
    <xf numFmtId="0" fontId="2" fillId="0" borderId="1" xfId="56" applyFont="1" applyFill="1" applyBorder="1" applyAlignment="1">
      <alignment horizontal="center" vertical="center" wrapText="1"/>
    </xf>
    <xf numFmtId="187" fontId="2" fillId="0" borderId="1" xfId="56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left" vertical="center" wrapText="1"/>
    </xf>
    <xf numFmtId="187" fontId="1" fillId="0" borderId="1" xfId="56" applyNumberFormat="1" applyFont="1" applyFill="1" applyBorder="1" applyAlignment="1">
      <alignment horizontal="right" vertical="center"/>
    </xf>
    <xf numFmtId="0" fontId="1" fillId="0" borderId="1" xfId="62" applyFont="1" applyFill="1" applyBorder="1" applyAlignment="1">
      <alignment horizontal="left" vertical="center"/>
    </xf>
    <xf numFmtId="187" fontId="1" fillId="0" borderId="1" xfId="56" applyNumberFormat="1" applyFont="1" applyFill="1" applyBorder="1" applyAlignment="1">
      <alignment vertical="center" wrapText="1"/>
    </xf>
    <xf numFmtId="187" fontId="17" fillId="0" borderId="1" xfId="62" applyNumberFormat="1" applyFont="1" applyFill="1" applyBorder="1" applyAlignment="1">
      <alignment vertical="center"/>
    </xf>
    <xf numFmtId="187" fontId="1" fillId="0" borderId="1" xfId="62" applyNumberFormat="1" applyFont="1" applyFill="1" applyBorder="1" applyAlignment="1">
      <alignment vertical="center" wrapText="1"/>
    </xf>
    <xf numFmtId="0" fontId="17" fillId="0" borderId="1" xfId="62" applyFont="1" applyFill="1" applyBorder="1" applyAlignment="1">
      <alignment horizontal="left" vertical="center" wrapText="1"/>
    </xf>
    <xf numFmtId="187" fontId="1" fillId="0" borderId="1" xfId="62" applyNumberFormat="1" applyFont="1" applyFill="1" applyBorder="1" applyAlignment="1">
      <alignment horizontal="right" vertical="center"/>
    </xf>
    <xf numFmtId="188" fontId="17" fillId="0" borderId="1" xfId="62" applyNumberFormat="1" applyFont="1" applyFill="1" applyBorder="1" applyAlignment="1">
      <alignment horizontal="left" vertical="center" wrapText="1"/>
    </xf>
    <xf numFmtId="187" fontId="1" fillId="0" borderId="1" xfId="0" applyNumberFormat="1" applyFont="1" applyFill="1" applyBorder="1" applyAlignment="1">
      <alignment vertical="center"/>
    </xf>
    <xf numFmtId="187" fontId="1" fillId="0" borderId="1" xfId="56" applyNumberFormat="1" applyFont="1" applyFill="1" applyBorder="1" applyAlignment="1" applyProtection="1">
      <alignment horizontal="left" vertical="center"/>
      <protection locked="0"/>
    </xf>
    <xf numFmtId="187" fontId="1" fillId="0" borderId="1" xfId="62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right" vertical="center"/>
    </xf>
    <xf numFmtId="187" fontId="1" fillId="0" borderId="1" xfId="0" applyNumberFormat="1" applyFont="1" applyFill="1" applyBorder="1" applyAlignment="1">
      <alignment vertical="center" wrapText="1"/>
    </xf>
    <xf numFmtId="0" fontId="17" fillId="0" borderId="4" xfId="62" applyFont="1" applyFill="1" applyBorder="1" applyAlignment="1">
      <alignment horizontal="left" vertical="center" wrapText="1"/>
    </xf>
    <xf numFmtId="187" fontId="1" fillId="0" borderId="4" xfId="0" applyNumberFormat="1" applyFont="1" applyFill="1" applyBorder="1" applyAlignment="1">
      <alignment horizontal="right" vertical="center"/>
    </xf>
    <xf numFmtId="187" fontId="1" fillId="0" borderId="4" xfId="0" applyNumberFormat="1" applyFont="1" applyFill="1" applyBorder="1" applyAlignment="1">
      <alignment vertical="center"/>
    </xf>
    <xf numFmtId="187" fontId="1" fillId="0" borderId="4" xfId="0" applyNumberFormat="1" applyFont="1" applyFill="1" applyBorder="1" applyAlignment="1">
      <alignment vertical="center" wrapText="1"/>
    </xf>
    <xf numFmtId="0" fontId="17" fillId="0" borderId="4" xfId="6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17" fillId="0" borderId="4" xfId="6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/>
    </xf>
    <xf numFmtId="0" fontId="17" fillId="0" borderId="1" xfId="6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vertical="center" wrapText="1"/>
    </xf>
    <xf numFmtId="184" fontId="13" fillId="0" borderId="5" xfId="59" applyNumberFormat="1" applyFont="1" applyFill="1" applyBorder="1" applyAlignment="1">
      <alignment horizontal="right" vertical="center"/>
    </xf>
    <xf numFmtId="182" fontId="13" fillId="0" borderId="5" xfId="59" applyNumberFormat="1" applyFont="1" applyFill="1" applyBorder="1" applyAlignment="1">
      <alignment horizontal="right" vertical="center"/>
    </xf>
    <xf numFmtId="183" fontId="12" fillId="0" borderId="5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83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83" fontId="18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 applyProtection="1">
      <alignment horizontal="right" vertical="center" wrapText="1"/>
    </xf>
    <xf numFmtId="183" fontId="1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87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87" fontId="3" fillId="0" borderId="0" xfId="58" applyNumberFormat="1" applyFont="1" applyFill="1" applyAlignment="1">
      <alignment horizontal="center" vertical="center"/>
    </xf>
    <xf numFmtId="187" fontId="3" fillId="0" borderId="0" xfId="58" applyNumberFormat="1" applyFont="1" applyFill="1" applyAlignment="1">
      <alignment horizontal="center" vertical="center" wrapText="1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right" vertical="center" wrapText="1"/>
    </xf>
    <xf numFmtId="187" fontId="6" fillId="0" borderId="1" xfId="0" applyNumberFormat="1" applyFont="1" applyFill="1" applyBorder="1" applyAlignment="1">
      <alignment horizontal="center" vertical="center"/>
    </xf>
    <xf numFmtId="187" fontId="6" fillId="0" borderId="1" xfId="62" applyNumberFormat="1" applyFont="1" applyFill="1" applyBorder="1" applyAlignment="1">
      <alignment horizontal="center" vertical="center"/>
    </xf>
    <xf numFmtId="187" fontId="6" fillId="0" borderId="1" xfId="62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187" fontId="6" fillId="0" borderId="1" xfId="0" applyNumberFormat="1" applyFont="1" applyFill="1" applyBorder="1" applyAlignment="1">
      <alignment horizontal="left" vertical="center"/>
    </xf>
    <xf numFmtId="187" fontId="6" fillId="0" borderId="1" xfId="62" applyNumberFormat="1" applyFont="1" applyFill="1" applyBorder="1" applyAlignment="1">
      <alignment horizontal="right" vertical="center"/>
    </xf>
    <xf numFmtId="183" fontId="6" fillId="0" borderId="1" xfId="0" applyNumberFormat="1" applyFont="1" applyFill="1" applyBorder="1" applyAlignment="1" applyProtection="1">
      <alignment horizontal="right" vertical="center" wrapText="1"/>
    </xf>
    <xf numFmtId="18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>
      <alignment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187" fontId="6" fillId="0" borderId="1" xfId="0" applyNumberFormat="1" applyFont="1" applyFill="1" applyBorder="1" applyAlignment="1" applyProtection="1">
      <alignment vertical="center" wrapText="1"/>
    </xf>
    <xf numFmtId="183" fontId="6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183" fontId="0" fillId="0" borderId="0" xfId="0" applyNumberFormat="1"/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3" fontId="17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80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90" fontId="6" fillId="0" borderId="2" xfId="5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90" fontId="23" fillId="0" borderId="0" xfId="57" applyNumberFormat="1" applyFont="1" applyFill="1" applyBorder="1" applyAlignment="1">
      <alignment horizontal="center" vertical="center"/>
    </xf>
    <xf numFmtId="190" fontId="23" fillId="0" borderId="0" xfId="57" applyNumberFormat="1" applyFont="1" applyFill="1" applyBorder="1" applyAlignment="1">
      <alignment horizontal="left" vertical="center"/>
    </xf>
    <xf numFmtId="190" fontId="6" fillId="0" borderId="0" xfId="57" applyNumberFormat="1" applyFont="1" applyFill="1" applyAlignment="1"/>
    <xf numFmtId="187" fontId="6" fillId="0" borderId="0" xfId="57" applyNumberFormat="1" applyFont="1" applyFill="1" applyAlignment="1">
      <alignment horizontal="right"/>
    </xf>
    <xf numFmtId="187" fontId="6" fillId="0" borderId="0" xfId="57" applyNumberFormat="1" applyFont="1" applyFill="1" applyAlignment="1">
      <alignment horizontal="left"/>
    </xf>
    <xf numFmtId="187" fontId="6" fillId="0" borderId="0" xfId="57" applyNumberFormat="1" applyFont="1" applyFill="1" applyAlignment="1">
      <alignment horizontal="right" vertical="center" wrapText="1"/>
    </xf>
    <xf numFmtId="190" fontId="6" fillId="0" borderId="1" xfId="57" applyNumberFormat="1" applyFont="1" applyFill="1" applyBorder="1" applyAlignment="1">
      <alignment horizontal="center" vertical="center"/>
    </xf>
    <xf numFmtId="187" fontId="6" fillId="0" borderId="4" xfId="57" applyNumberFormat="1" applyFont="1" applyFill="1" applyBorder="1" applyAlignment="1">
      <alignment horizontal="center" vertical="center"/>
    </xf>
    <xf numFmtId="187" fontId="6" fillId="0" borderId="1" xfId="57" applyNumberFormat="1" applyFont="1" applyFill="1" applyBorder="1" applyAlignment="1">
      <alignment horizontal="center" vertical="center" wrapText="1"/>
    </xf>
    <xf numFmtId="187" fontId="6" fillId="0" borderId="1" xfId="57" applyNumberFormat="1" applyFont="1" applyFill="1" applyBorder="1" applyAlignment="1">
      <alignment horizontal="center" vertical="center"/>
    </xf>
    <xf numFmtId="190" fontId="6" fillId="0" borderId="2" xfId="50" applyNumberFormat="1" applyFont="1" applyFill="1" applyBorder="1" applyAlignment="1">
      <alignment horizontal="center" vertical="center"/>
    </xf>
    <xf numFmtId="187" fontId="6" fillId="0" borderId="3" xfId="57" applyNumberFormat="1" applyFont="1" applyFill="1" applyBorder="1" applyAlignment="1">
      <alignment horizontal="left" vertical="center" wrapText="1"/>
    </xf>
    <xf numFmtId="187" fontId="6" fillId="0" borderId="1" xfId="57" applyNumberFormat="1" applyFont="1" applyFill="1" applyBorder="1" applyAlignment="1">
      <alignment horizontal="right" vertical="center" wrapText="1"/>
    </xf>
    <xf numFmtId="187" fontId="6" fillId="0" borderId="1" xfId="50" applyNumberFormat="1" applyFont="1" applyFill="1" applyBorder="1" applyAlignment="1">
      <alignment horizontal="right" vertical="center"/>
    </xf>
    <xf numFmtId="187" fontId="6" fillId="0" borderId="3" xfId="0" applyNumberFormat="1" applyFont="1" applyFill="1" applyBorder="1" applyAlignment="1" applyProtection="1">
      <alignment horizontal="left" vertical="center"/>
    </xf>
    <xf numFmtId="187" fontId="6" fillId="0" borderId="3" xfId="57" applyNumberFormat="1" applyFont="1" applyFill="1" applyBorder="1" applyAlignment="1">
      <alignment horizontal="left" vertical="center"/>
    </xf>
    <xf numFmtId="187" fontId="6" fillId="0" borderId="1" xfId="57" applyNumberFormat="1" applyFont="1" applyFill="1" applyBorder="1" applyAlignment="1">
      <alignment horizontal="right" vertical="center"/>
    </xf>
    <xf numFmtId="187" fontId="6" fillId="0" borderId="3" xfId="50" applyNumberFormat="1" applyFont="1" applyFill="1" applyBorder="1" applyAlignment="1">
      <alignment horizontal="left" vertical="center"/>
    </xf>
    <xf numFmtId="187" fontId="6" fillId="0" borderId="3" xfId="57" applyNumberFormat="1" applyFont="1" applyFill="1" applyBorder="1" applyAlignment="1">
      <alignment horizontal="left"/>
    </xf>
    <xf numFmtId="187" fontId="6" fillId="0" borderId="1" xfId="57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19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 applyProtection="1">
      <alignment horizontal="left" vertical="center"/>
    </xf>
    <xf numFmtId="187" fontId="6" fillId="0" borderId="1" xfId="57" applyNumberFormat="1" applyFont="1" applyFill="1" applyBorder="1" applyAlignment="1">
      <alignment horizontal="right"/>
    </xf>
    <xf numFmtId="187" fontId="6" fillId="0" borderId="1" xfId="0" applyNumberFormat="1" applyFont="1" applyFill="1" applyBorder="1" applyAlignment="1" applyProtection="1">
      <alignment horizontal="right" vertical="center"/>
    </xf>
    <xf numFmtId="190" fontId="5" fillId="0" borderId="1" xfId="50" applyNumberFormat="1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 applyProtection="1">
      <alignment horizontal="left" vertical="center"/>
    </xf>
    <xf numFmtId="187" fontId="5" fillId="0" borderId="1" xfId="57" applyNumberFormat="1" applyFont="1" applyFill="1" applyBorder="1" applyAlignment="1">
      <alignment horizontal="right" vertical="center"/>
    </xf>
    <xf numFmtId="187" fontId="5" fillId="0" borderId="1" xfId="57" applyNumberFormat="1" applyFont="1" applyFill="1" applyBorder="1" applyAlignment="1">
      <alignment horizontal="right"/>
    </xf>
    <xf numFmtId="187" fontId="6" fillId="0" borderId="1" xfId="0" applyNumberFormat="1" applyFont="1" applyFill="1" applyBorder="1" applyAlignment="1" applyProtection="1">
      <alignment horizontal="left" vertical="center" wrapText="1"/>
    </xf>
    <xf numFmtId="190" fontId="5" fillId="0" borderId="1" xfId="61" applyNumberFormat="1" applyFont="1" applyFill="1" applyBorder="1" applyAlignment="1">
      <alignment vertical="center"/>
    </xf>
    <xf numFmtId="187" fontId="6" fillId="0" borderId="1" xfId="61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55" applyNumberFormat="1" applyFont="1" applyFill="1" applyBorder="1" applyAlignment="1">
      <alignment horizontal="left" vertical="center"/>
    </xf>
    <xf numFmtId="190" fontId="6" fillId="0" borderId="1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83" fontId="0" fillId="0" borderId="0" xfId="0" applyNumberFormat="1" applyFill="1" applyAlignment="1">
      <alignment wrapText="1"/>
    </xf>
    <xf numFmtId="183" fontId="2" fillId="0" borderId="0" xfId="63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2" fontId="2" fillId="0" borderId="1" xfId="63" applyNumberFormat="1" applyFont="1" applyFill="1" applyBorder="1" applyAlignment="1">
      <alignment horizontal="center" vertical="center" wrapText="1"/>
    </xf>
    <xf numFmtId="183" fontId="2" fillId="0" borderId="1" xfId="6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0" fontId="24" fillId="0" borderId="5" xfId="0" applyNumberFormat="1" applyFont="1" applyFill="1" applyBorder="1" applyAlignment="1" applyProtection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/>
    </xf>
    <xf numFmtId="182" fontId="17" fillId="0" borderId="1" xfId="59" applyNumberFormat="1" applyFont="1" applyFill="1" applyBorder="1" applyAlignment="1">
      <alignment horizontal="right" vertical="center" wrapText="1"/>
    </xf>
    <xf numFmtId="183" fontId="17" fillId="0" borderId="1" xfId="59" applyNumberFormat="1" applyFont="1" applyFill="1" applyBorder="1" applyAlignment="1">
      <alignment horizontal="right" vertical="center" wrapText="1"/>
    </xf>
    <xf numFmtId="183" fontId="17" fillId="0" borderId="1" xfId="53" applyNumberFormat="1" applyFont="1" applyFill="1" applyBorder="1" applyAlignment="1" applyProtection="1">
      <alignment horizontal="right" vertical="center" wrapText="1"/>
    </xf>
    <xf numFmtId="182" fontId="17" fillId="0" borderId="1" xfId="53" applyNumberFormat="1" applyFont="1" applyFill="1" applyBorder="1" applyAlignment="1" applyProtection="1">
      <alignment horizontal="right" vertical="center" wrapText="1"/>
    </xf>
    <xf numFmtId="183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1" xfId="59" applyFont="1" applyFill="1" applyBorder="1" applyAlignment="1">
      <alignment vertical="center"/>
    </xf>
    <xf numFmtId="0" fontId="17" fillId="0" borderId="1" xfId="52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182" fontId="24" fillId="0" borderId="1" xfId="59" applyNumberFormat="1" applyFont="1" applyFill="1" applyBorder="1" applyAlignment="1">
      <alignment horizontal="right" vertical="center" wrapText="1"/>
    </xf>
    <xf numFmtId="183" fontId="24" fillId="0" borderId="1" xfId="59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8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91" fontId="2" fillId="0" borderId="0" xfId="0" applyNumberFormat="1" applyFont="1" applyFill="1" applyBorder="1" applyAlignment="1">
      <alignment horizontal="right"/>
    </xf>
    <xf numFmtId="191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 wrapText="1"/>
    </xf>
    <xf numFmtId="191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0" fontId="1" fillId="0" borderId="1" xfId="50" applyFont="1" applyFill="1" applyBorder="1" applyAlignment="1">
      <alignment vertical="center"/>
    </xf>
    <xf numFmtId="191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182" fontId="1" fillId="0" borderId="1" xfId="60" applyNumberFormat="1" applyFont="1" applyFill="1" applyBorder="1" applyAlignment="1">
      <alignment horizontal="right" vertical="center" wrapText="1"/>
    </xf>
    <xf numFmtId="49" fontId="1" fillId="0" borderId="1" xfId="50" applyNumberFormat="1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right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_1" xfId="49"/>
    <cellStyle name="常规_200704(第一稿）" xfId="50"/>
    <cellStyle name="常规_社保基金预算报人大建议表样" xfId="51"/>
    <cellStyle name="常规_市本级" xfId="52"/>
    <cellStyle name="常规_2010年预算执行情况表10(1)(1)(1).1.15（剑阁县）" xfId="53"/>
    <cellStyle name="常规_国有资本经营预算表样" xfId="54"/>
    <cellStyle name="常规_2007年全省及省级财政收支执行及2008年预算草案表（报人大电子版）" xfId="55"/>
    <cellStyle name="常规 47" xfId="56"/>
    <cellStyle name="常规_(陈诚修改稿)2006年全省及省级财政决算及07年预算执行情况表(A4 留底自用)" xfId="57"/>
    <cellStyle name="常规_基金分析表(99.3)" xfId="58"/>
    <cellStyle name="常规_元坝区" xfId="59"/>
    <cellStyle name="常规_Sheet1_市本级" xfId="60"/>
    <cellStyle name="常规_一般预算简表_2006年预算执行及2007年预算安排(新科目　A4)" xfId="61"/>
    <cellStyle name="常规 2" xfId="62"/>
    <cellStyle name="常规_2015年预算表格（下发20150205）" xfId="6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30"/>
  <sheetViews>
    <sheetView view="pageBreakPreview" zoomScaleNormal="100" workbookViewId="0">
      <selection activeCell="D8" sqref="D8"/>
    </sheetView>
  </sheetViews>
  <sheetFormatPr defaultColWidth="9" defaultRowHeight="15.6" outlineLevelCol="5"/>
  <cols>
    <col min="1" max="1" width="27.9" customWidth="1"/>
    <col min="2" max="2" width="11.625" customWidth="1"/>
    <col min="3" max="3" width="10.9333333333333" customWidth="1"/>
    <col min="4" max="4" width="9.00833333333333" customWidth="1"/>
    <col min="5" max="5" width="7.64166666666667" customWidth="1"/>
    <col min="6" max="6" width="11.375" customWidth="1"/>
  </cols>
  <sheetData>
    <row r="1" ht="46" customHeight="1" spans="1:6">
      <c r="A1" s="22" t="s">
        <v>0</v>
      </c>
      <c r="B1" s="22"/>
      <c r="C1" s="22"/>
      <c r="D1" s="348"/>
      <c r="E1" s="348"/>
      <c r="F1" s="348"/>
    </row>
    <row r="2" spans="1:6">
      <c r="A2" s="349"/>
      <c r="B2" s="350"/>
      <c r="C2" s="351"/>
      <c r="D2" s="352"/>
      <c r="E2" s="353" t="s">
        <v>1</v>
      </c>
      <c r="F2" s="353"/>
    </row>
    <row r="3" ht="21" customHeight="1" spans="1:6">
      <c r="A3" s="7" t="s">
        <v>2</v>
      </c>
      <c r="B3" s="354" t="s">
        <v>3</v>
      </c>
      <c r="C3" s="354" t="s">
        <v>4</v>
      </c>
      <c r="D3" s="355" t="s">
        <v>5</v>
      </c>
      <c r="E3" s="356" t="s">
        <v>6</v>
      </c>
      <c r="F3" s="356" t="s">
        <v>7</v>
      </c>
    </row>
    <row r="4" ht="21" customHeight="1" spans="1:6">
      <c r="A4" s="13" t="s">
        <v>8</v>
      </c>
      <c r="B4" s="357">
        <v>28827</v>
      </c>
      <c r="C4" s="357">
        <v>22477</v>
      </c>
      <c r="D4" s="357">
        <v>24005</v>
      </c>
      <c r="E4" s="358">
        <v>106.8</v>
      </c>
      <c r="F4" s="358">
        <v>104.7</v>
      </c>
    </row>
    <row r="5" ht="21" customHeight="1" spans="1:6">
      <c r="A5" s="359" t="s">
        <v>9</v>
      </c>
      <c r="B5" s="360">
        <v>9283</v>
      </c>
      <c r="C5" s="361">
        <v>7000</v>
      </c>
      <c r="D5" s="11">
        <v>7981</v>
      </c>
      <c r="E5" s="362">
        <v>114</v>
      </c>
      <c r="F5" s="362">
        <v>108.8</v>
      </c>
    </row>
    <row r="6" ht="21" customHeight="1" spans="1:6">
      <c r="A6" s="359" t="s">
        <v>10</v>
      </c>
      <c r="B6" s="360">
        <v>2981</v>
      </c>
      <c r="C6" s="361">
        <v>1600</v>
      </c>
      <c r="D6" s="11">
        <v>1608</v>
      </c>
      <c r="E6" s="362">
        <v>100.5</v>
      </c>
      <c r="F6" s="362">
        <v>69.6</v>
      </c>
    </row>
    <row r="7" ht="21" customHeight="1" spans="1:6">
      <c r="A7" s="359" t="s">
        <v>11</v>
      </c>
      <c r="B7" s="4"/>
      <c r="C7" s="360"/>
      <c r="D7" s="11"/>
      <c r="E7" s="362"/>
      <c r="F7" s="362"/>
    </row>
    <row r="8" ht="21" customHeight="1" spans="1:6">
      <c r="A8" s="359" t="s">
        <v>12</v>
      </c>
      <c r="B8" s="11">
        <v>894</v>
      </c>
      <c r="C8" s="11">
        <v>600</v>
      </c>
      <c r="D8" s="11">
        <v>613</v>
      </c>
      <c r="E8" s="362">
        <v>102.2</v>
      </c>
      <c r="F8" s="362">
        <v>89</v>
      </c>
    </row>
    <row r="9" ht="21" customHeight="1" spans="1:6">
      <c r="A9" s="359" t="s">
        <v>13</v>
      </c>
      <c r="B9" s="11">
        <v>3863</v>
      </c>
      <c r="C9" s="361">
        <v>3000</v>
      </c>
      <c r="D9" s="11">
        <v>3007</v>
      </c>
      <c r="E9" s="362">
        <v>100.2</v>
      </c>
      <c r="F9" s="362">
        <v>107.3</v>
      </c>
    </row>
    <row r="10" ht="21" customHeight="1" spans="1:6">
      <c r="A10" s="359" t="s">
        <v>14</v>
      </c>
      <c r="B10" s="11">
        <v>1172</v>
      </c>
      <c r="C10" s="361">
        <v>1000</v>
      </c>
      <c r="D10" s="11">
        <v>1134</v>
      </c>
      <c r="E10" s="362">
        <v>113.4</v>
      </c>
      <c r="F10" s="362">
        <v>113.2</v>
      </c>
    </row>
    <row r="11" ht="21" customHeight="1" spans="1:6">
      <c r="A11" s="359" t="s">
        <v>15</v>
      </c>
      <c r="B11" s="11">
        <v>621</v>
      </c>
      <c r="C11" s="11">
        <v>409</v>
      </c>
      <c r="D11" s="11">
        <v>446</v>
      </c>
      <c r="E11" s="362">
        <v>109</v>
      </c>
      <c r="F11" s="362">
        <v>89</v>
      </c>
    </row>
    <row r="12" ht="21" customHeight="1" spans="1:6">
      <c r="A12" s="359" t="s">
        <v>16</v>
      </c>
      <c r="B12" s="11">
        <v>483</v>
      </c>
      <c r="C12" s="11">
        <v>380</v>
      </c>
      <c r="D12" s="11">
        <v>393</v>
      </c>
      <c r="E12" s="362">
        <v>103.4</v>
      </c>
      <c r="F12" s="362">
        <v>95.2</v>
      </c>
    </row>
    <row r="13" ht="21" customHeight="1" spans="1:6">
      <c r="A13" s="359" t="s">
        <v>17</v>
      </c>
      <c r="B13" s="11">
        <v>321</v>
      </c>
      <c r="C13" s="11">
        <v>232</v>
      </c>
      <c r="D13" s="11">
        <v>243</v>
      </c>
      <c r="E13" s="362">
        <v>104.7</v>
      </c>
      <c r="F13" s="362">
        <v>84.7</v>
      </c>
    </row>
    <row r="14" ht="21" customHeight="1" spans="1:6">
      <c r="A14" s="359" t="s">
        <v>18</v>
      </c>
      <c r="B14" s="11">
        <v>935</v>
      </c>
      <c r="C14" s="361">
        <v>1431</v>
      </c>
      <c r="D14" s="11">
        <v>1431</v>
      </c>
      <c r="E14" s="362">
        <v>100</v>
      </c>
      <c r="F14" s="362">
        <v>171.4</v>
      </c>
    </row>
    <row r="15" ht="21" customHeight="1" spans="1:6">
      <c r="A15" s="359" t="s">
        <v>19</v>
      </c>
      <c r="B15" s="11">
        <v>880</v>
      </c>
      <c r="C15" s="11">
        <v>807</v>
      </c>
      <c r="D15" s="11">
        <v>888</v>
      </c>
      <c r="E15" s="362">
        <v>110</v>
      </c>
      <c r="F15" s="362">
        <v>113</v>
      </c>
    </row>
    <row r="16" ht="21" customHeight="1" spans="1:6">
      <c r="A16" s="359" t="s">
        <v>20</v>
      </c>
      <c r="B16" s="11">
        <v>2100</v>
      </c>
      <c r="C16" s="361">
        <v>2251</v>
      </c>
      <c r="D16" s="11">
        <v>2251</v>
      </c>
      <c r="E16" s="362">
        <v>100</v>
      </c>
      <c r="F16" s="362">
        <v>159.9</v>
      </c>
    </row>
    <row r="17" ht="21" customHeight="1" spans="1:6">
      <c r="A17" s="359" t="s">
        <v>21</v>
      </c>
      <c r="B17" s="11">
        <v>2477</v>
      </c>
      <c r="C17" s="361">
        <v>1754</v>
      </c>
      <c r="D17" s="11">
        <v>1835</v>
      </c>
      <c r="E17" s="362">
        <v>104.6</v>
      </c>
      <c r="F17" s="362">
        <v>74.7</v>
      </c>
    </row>
    <row r="18" ht="21" customHeight="1" spans="1:6">
      <c r="A18" s="359" t="s">
        <v>22</v>
      </c>
      <c r="B18" s="11">
        <v>2722</v>
      </c>
      <c r="C18" s="361">
        <v>1923</v>
      </c>
      <c r="D18" s="11">
        <v>2078</v>
      </c>
      <c r="E18" s="362">
        <v>108.1</v>
      </c>
      <c r="F18" s="362">
        <v>104.7</v>
      </c>
    </row>
    <row r="19" ht="21" customHeight="1" spans="1:6">
      <c r="A19" s="359" t="s">
        <v>23</v>
      </c>
      <c r="B19" s="11">
        <v>95</v>
      </c>
      <c r="C19" s="11">
        <v>89</v>
      </c>
      <c r="D19" s="11">
        <v>96</v>
      </c>
      <c r="E19" s="362">
        <v>107.9</v>
      </c>
      <c r="F19" s="362">
        <v>128</v>
      </c>
    </row>
    <row r="20" ht="21" customHeight="1" spans="1:6">
      <c r="A20" s="359" t="s">
        <v>24</v>
      </c>
      <c r="B20" s="360"/>
      <c r="C20" s="11">
        <v>1</v>
      </c>
      <c r="D20" s="11">
        <v>1</v>
      </c>
      <c r="E20" s="362"/>
      <c r="F20" s="362">
        <v>3</v>
      </c>
    </row>
    <row r="21" ht="21" customHeight="1" spans="1:6">
      <c r="A21" s="13" t="s">
        <v>25</v>
      </c>
      <c r="B21" s="357">
        <v>22163</v>
      </c>
      <c r="C21" s="357">
        <v>28513</v>
      </c>
      <c r="D21" s="357">
        <v>29007</v>
      </c>
      <c r="E21" s="358">
        <v>101.7</v>
      </c>
      <c r="F21" s="358">
        <v>135.4</v>
      </c>
    </row>
    <row r="22" ht="21" customHeight="1" spans="1:6">
      <c r="A22" s="359" t="s">
        <v>26</v>
      </c>
      <c r="B22" s="11">
        <v>3244</v>
      </c>
      <c r="C22" s="363">
        <v>1977</v>
      </c>
      <c r="D22" s="363">
        <v>2334</v>
      </c>
      <c r="E22" s="362">
        <v>118.1</v>
      </c>
      <c r="F22" s="362">
        <v>102.6</v>
      </c>
    </row>
    <row r="23" ht="21" customHeight="1" spans="1:6">
      <c r="A23" s="359" t="s">
        <v>27</v>
      </c>
      <c r="B23" s="11">
        <v>4000</v>
      </c>
      <c r="C23" s="363">
        <v>4071</v>
      </c>
      <c r="D23" s="363">
        <v>4180</v>
      </c>
      <c r="E23" s="362">
        <v>102.7</v>
      </c>
      <c r="F23" s="362">
        <v>106.3</v>
      </c>
    </row>
    <row r="24" ht="21" customHeight="1" spans="1:6">
      <c r="A24" s="359" t="s">
        <v>28</v>
      </c>
      <c r="B24" s="11">
        <v>5000</v>
      </c>
      <c r="C24" s="363">
        <v>7700</v>
      </c>
      <c r="D24" s="363">
        <v>7700</v>
      </c>
      <c r="E24" s="362">
        <v>100</v>
      </c>
      <c r="F24" s="362">
        <v>83.1</v>
      </c>
    </row>
    <row r="25" ht="21" customHeight="1" spans="1:6">
      <c r="A25" s="359" t="s">
        <v>29</v>
      </c>
      <c r="B25" s="11"/>
      <c r="C25" s="9"/>
      <c r="D25" s="363"/>
      <c r="E25" s="362"/>
      <c r="F25" s="362"/>
    </row>
    <row r="26" ht="21" customHeight="1" spans="1:6">
      <c r="A26" s="364" t="s">
        <v>30</v>
      </c>
      <c r="B26" s="11">
        <v>9319</v>
      </c>
      <c r="C26" s="363">
        <v>13015</v>
      </c>
      <c r="D26" s="363">
        <v>13044</v>
      </c>
      <c r="E26" s="362">
        <v>100.2</v>
      </c>
      <c r="F26" s="362">
        <v>266</v>
      </c>
    </row>
    <row r="27" ht="21" customHeight="1" spans="1:6">
      <c r="A27" s="364" t="s">
        <v>31</v>
      </c>
      <c r="B27" s="11"/>
      <c r="C27" s="365">
        <v>3</v>
      </c>
      <c r="D27" s="363">
        <v>3</v>
      </c>
      <c r="E27" s="362">
        <v>100</v>
      </c>
      <c r="F27" s="362">
        <v>1.4</v>
      </c>
    </row>
    <row r="28" ht="21" customHeight="1" spans="1:6">
      <c r="A28" s="364" t="s">
        <v>32</v>
      </c>
      <c r="B28" s="11">
        <v>600</v>
      </c>
      <c r="C28" s="365">
        <v>896</v>
      </c>
      <c r="D28" s="363">
        <v>895</v>
      </c>
      <c r="E28" s="362">
        <v>99.9</v>
      </c>
      <c r="F28" s="362">
        <v>108.7</v>
      </c>
    </row>
    <row r="29" ht="21" customHeight="1" spans="1:6">
      <c r="A29" s="359" t="s">
        <v>33</v>
      </c>
      <c r="B29" s="360"/>
      <c r="C29" s="357">
        <v>851</v>
      </c>
      <c r="D29" s="363">
        <v>851</v>
      </c>
      <c r="E29" s="362"/>
      <c r="F29" s="362"/>
    </row>
    <row r="30" ht="21" customHeight="1" spans="1:6">
      <c r="A30" s="7" t="s">
        <v>34</v>
      </c>
      <c r="B30" s="357">
        <v>50990</v>
      </c>
      <c r="C30" s="357">
        <v>50990</v>
      </c>
      <c r="D30" s="357">
        <v>53012</v>
      </c>
      <c r="E30" s="358">
        <v>104</v>
      </c>
      <c r="F30" s="358">
        <v>119.6</v>
      </c>
    </row>
  </sheetData>
  <mergeCells count="2">
    <mergeCell ref="A1:F1"/>
    <mergeCell ref="E2:F2"/>
  </mergeCells>
  <printOptions horizontalCentered="1"/>
  <pageMargins left="0.786805555555556" right="0.786805555555556" top="0.786805555555556" bottom="0.944444444444444" header="0.5" footer="0.786805555555556"/>
  <pageSetup paperSize="9" fitToHeight="0" orientation="portrait" horizontalDpi="600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9"/>
  <sheetViews>
    <sheetView view="pageBreakPreview" zoomScaleNormal="100" topLeftCell="A13" workbookViewId="0">
      <selection activeCell="E19" sqref="E19"/>
    </sheetView>
  </sheetViews>
  <sheetFormatPr defaultColWidth="9" defaultRowHeight="14.4" outlineLevelCol="5"/>
  <cols>
    <col min="1" max="1" width="32.3416666666667" style="189" customWidth="1"/>
    <col min="2" max="2" width="9.375" style="189"/>
    <col min="3" max="3" width="9.25" style="189" customWidth="1"/>
    <col min="4" max="4" width="10.25" style="189" customWidth="1"/>
    <col min="5" max="5" width="9.375" style="190" customWidth="1"/>
    <col min="6" max="6" width="9.5" style="190" customWidth="1"/>
    <col min="7" max="16384" width="9" style="189"/>
  </cols>
  <sheetData>
    <row r="1" s="189" customFormat="1" ht="39" customHeight="1" spans="1:6">
      <c r="A1" s="191" t="s">
        <v>1320</v>
      </c>
      <c r="B1" s="192"/>
      <c r="C1" s="192"/>
      <c r="D1" s="193"/>
      <c r="E1" s="194"/>
      <c r="F1" s="194"/>
    </row>
    <row r="2" s="189" customFormat="1" spans="1:6">
      <c r="A2" s="195"/>
      <c r="B2" s="196"/>
      <c r="C2" s="196"/>
      <c r="D2" s="197"/>
      <c r="E2" s="198" t="s">
        <v>1321</v>
      </c>
      <c r="F2" s="198"/>
    </row>
    <row r="3" s="189" customFormat="1" ht="30" customHeight="1" spans="1:6">
      <c r="A3" s="26" t="s">
        <v>1322</v>
      </c>
      <c r="B3" s="26" t="s">
        <v>1323</v>
      </c>
      <c r="C3" s="26" t="s">
        <v>1324</v>
      </c>
      <c r="D3" s="199" t="s">
        <v>5</v>
      </c>
      <c r="E3" s="200" t="s">
        <v>6</v>
      </c>
      <c r="F3" s="200" t="s">
        <v>7</v>
      </c>
    </row>
    <row r="4" s="189" customFormat="1" ht="28" customHeight="1" spans="1:6">
      <c r="A4" s="201" t="s">
        <v>1218</v>
      </c>
      <c r="B4" s="202">
        <v>0</v>
      </c>
      <c r="C4" s="202">
        <v>0</v>
      </c>
      <c r="D4" s="202">
        <v>4</v>
      </c>
      <c r="E4" s="203"/>
      <c r="F4" s="203">
        <v>-10.3</v>
      </c>
    </row>
    <row r="5" s="189" customFormat="1" ht="28" customHeight="1" spans="1:6">
      <c r="A5" s="28" t="s">
        <v>1325</v>
      </c>
      <c r="B5" s="204"/>
      <c r="C5" s="204"/>
      <c r="D5" s="204"/>
      <c r="E5" s="205"/>
      <c r="F5" s="205"/>
    </row>
    <row r="6" s="189" customFormat="1" ht="28" customHeight="1" spans="1:6">
      <c r="A6" s="28" t="s">
        <v>1326</v>
      </c>
      <c r="B6" s="204"/>
      <c r="C6" s="204"/>
      <c r="D6" s="204"/>
      <c r="E6" s="205"/>
      <c r="F6" s="205"/>
    </row>
    <row r="7" s="189" customFormat="1" ht="36" customHeight="1" spans="1:6">
      <c r="A7" s="28" t="s">
        <v>1327</v>
      </c>
      <c r="B7" s="204"/>
      <c r="C7" s="204"/>
      <c r="D7" s="204">
        <v>4</v>
      </c>
      <c r="E7" s="205"/>
      <c r="F7" s="205"/>
    </row>
    <row r="8" s="189" customFormat="1" ht="28" customHeight="1" spans="1:6">
      <c r="A8" s="206" t="s">
        <v>1224</v>
      </c>
      <c r="B8" s="207">
        <v>0</v>
      </c>
      <c r="C8" s="207">
        <v>4215</v>
      </c>
      <c r="D8" s="207">
        <v>3933</v>
      </c>
      <c r="E8" s="203">
        <v>93.3</v>
      </c>
      <c r="F8" s="203">
        <v>303</v>
      </c>
    </row>
    <row r="9" s="189" customFormat="1" ht="28" customHeight="1" spans="1:6">
      <c r="A9" s="28" t="s">
        <v>1328</v>
      </c>
      <c r="B9" s="204"/>
      <c r="C9" s="204">
        <v>4215</v>
      </c>
      <c r="D9" s="204">
        <v>3933</v>
      </c>
      <c r="E9" s="205"/>
      <c r="F9" s="205"/>
    </row>
    <row r="10" s="189" customFormat="1" ht="28" customHeight="1" spans="1:6">
      <c r="A10" s="28" t="s">
        <v>1329</v>
      </c>
      <c r="B10" s="204"/>
      <c r="C10" s="204"/>
      <c r="D10" s="204"/>
      <c r="E10" s="205"/>
      <c r="F10" s="205"/>
    </row>
    <row r="11" s="189" customFormat="1" ht="28" customHeight="1" spans="1:6">
      <c r="A11" s="206" t="s">
        <v>1330</v>
      </c>
      <c r="B11" s="207">
        <v>81500</v>
      </c>
      <c r="C11" s="207">
        <v>12333</v>
      </c>
      <c r="D11" s="207">
        <v>31881</v>
      </c>
      <c r="E11" s="203">
        <v>258.5</v>
      </c>
      <c r="F11" s="203">
        <v>40.1</v>
      </c>
    </row>
    <row r="12" s="189" customFormat="1" ht="28" customHeight="1" spans="1:6">
      <c r="A12" s="28" t="s">
        <v>1331</v>
      </c>
      <c r="B12" s="204">
        <v>79600</v>
      </c>
      <c r="C12" s="204">
        <v>11133</v>
      </c>
      <c r="D12" s="204">
        <v>31309</v>
      </c>
      <c r="E12" s="205"/>
      <c r="F12" s="205"/>
    </row>
    <row r="13" s="189" customFormat="1" ht="28" customHeight="1" spans="1:6">
      <c r="A13" s="28" t="s">
        <v>1332</v>
      </c>
      <c r="B13" s="204"/>
      <c r="C13" s="204"/>
      <c r="D13" s="204"/>
      <c r="E13" s="205"/>
      <c r="F13" s="205"/>
    </row>
    <row r="14" s="189" customFormat="1" ht="28" customHeight="1" spans="1:6">
      <c r="A14" s="28" t="s">
        <v>1333</v>
      </c>
      <c r="B14" s="204"/>
      <c r="C14" s="204"/>
      <c r="D14" s="204"/>
      <c r="E14" s="205"/>
      <c r="F14" s="205"/>
    </row>
    <row r="15" s="189" customFormat="1" ht="28" customHeight="1" spans="1:6">
      <c r="A15" s="28" t="s">
        <v>1334</v>
      </c>
      <c r="B15" s="204">
        <v>1200</v>
      </c>
      <c r="C15" s="204">
        <v>800</v>
      </c>
      <c r="D15" s="204">
        <v>240</v>
      </c>
      <c r="E15" s="205"/>
      <c r="F15" s="205"/>
    </row>
    <row r="16" s="189" customFormat="1" ht="28" customHeight="1" spans="1:6">
      <c r="A16" s="28" t="s">
        <v>1335</v>
      </c>
      <c r="B16" s="204">
        <v>700</v>
      </c>
      <c r="C16" s="204">
        <v>400</v>
      </c>
      <c r="D16" s="204">
        <v>332</v>
      </c>
      <c r="E16" s="205"/>
      <c r="F16" s="205"/>
    </row>
    <row r="17" s="189" customFormat="1" ht="28" customHeight="1" spans="1:6">
      <c r="A17" s="28" t="s">
        <v>1336</v>
      </c>
      <c r="B17" s="204"/>
      <c r="C17" s="204"/>
      <c r="D17" s="204"/>
      <c r="E17" s="205"/>
      <c r="F17" s="205"/>
    </row>
    <row r="18" s="189" customFormat="1" ht="28" customHeight="1" spans="1:6">
      <c r="A18" s="28" t="s">
        <v>1337</v>
      </c>
      <c r="B18" s="204"/>
      <c r="C18" s="204"/>
      <c r="D18" s="204"/>
      <c r="E18" s="205"/>
      <c r="F18" s="205"/>
    </row>
    <row r="19" s="189" customFormat="1" ht="28" customHeight="1" spans="1:6">
      <c r="A19" s="28" t="s">
        <v>1338</v>
      </c>
      <c r="B19" s="204"/>
      <c r="C19" s="204"/>
      <c r="D19" s="204"/>
      <c r="E19" s="205"/>
      <c r="F19" s="205"/>
    </row>
    <row r="20" s="189" customFormat="1" ht="28" customHeight="1" spans="1:6">
      <c r="A20" s="28" t="s">
        <v>1339</v>
      </c>
      <c r="B20" s="204"/>
      <c r="C20" s="204"/>
      <c r="D20" s="204"/>
      <c r="E20" s="205"/>
      <c r="F20" s="205"/>
    </row>
    <row r="21" s="189" customFormat="1" ht="28" customHeight="1" spans="1:6">
      <c r="A21" s="28" t="s">
        <v>1340</v>
      </c>
      <c r="B21" s="204"/>
      <c r="C21" s="204"/>
      <c r="D21" s="204"/>
      <c r="E21" s="205"/>
      <c r="F21" s="205"/>
    </row>
    <row r="22" s="189" customFormat="1" ht="28" customHeight="1" spans="1:6">
      <c r="A22" s="206" t="s">
        <v>1235</v>
      </c>
      <c r="B22" s="207">
        <v>0</v>
      </c>
      <c r="C22" s="207">
        <v>0</v>
      </c>
      <c r="D22" s="207">
        <v>2537</v>
      </c>
      <c r="E22" s="203"/>
      <c r="F22" s="203">
        <v>84.7</v>
      </c>
    </row>
    <row r="23" s="189" customFormat="1" ht="28" customHeight="1" spans="1:6">
      <c r="A23" s="28" t="s">
        <v>1341</v>
      </c>
      <c r="B23" s="204"/>
      <c r="C23" s="204"/>
      <c r="D23" s="204">
        <v>2537</v>
      </c>
      <c r="E23" s="205"/>
      <c r="F23" s="205"/>
    </row>
    <row r="24" s="189" customFormat="1" ht="28" customHeight="1" spans="1:6">
      <c r="A24" s="28" t="s">
        <v>1342</v>
      </c>
      <c r="B24" s="204"/>
      <c r="C24" s="204"/>
      <c r="D24" s="204"/>
      <c r="E24" s="205"/>
      <c r="F24" s="205"/>
    </row>
    <row r="25" s="189" customFormat="1" ht="28" customHeight="1" spans="1:6">
      <c r="A25" s="206" t="s">
        <v>1211</v>
      </c>
      <c r="B25" s="207">
        <v>0</v>
      </c>
      <c r="C25" s="207">
        <v>82672</v>
      </c>
      <c r="D25" s="207">
        <v>82019</v>
      </c>
      <c r="E25" s="203">
        <v>99.2</v>
      </c>
      <c r="F25" s="203">
        <v>10125.8</v>
      </c>
    </row>
    <row r="26" s="189" customFormat="1" ht="28" customHeight="1" spans="1:6">
      <c r="A26" s="28" t="s">
        <v>1343</v>
      </c>
      <c r="B26" s="204"/>
      <c r="C26" s="204">
        <v>81100</v>
      </c>
      <c r="D26" s="204">
        <v>81100</v>
      </c>
      <c r="E26" s="205"/>
      <c r="F26" s="205"/>
    </row>
    <row r="27" s="189" customFormat="1" ht="28" customHeight="1" spans="1:6">
      <c r="A27" s="28" t="s">
        <v>1344</v>
      </c>
      <c r="B27" s="204"/>
      <c r="C27" s="204"/>
      <c r="D27" s="204"/>
      <c r="E27" s="205"/>
      <c r="F27" s="205"/>
    </row>
    <row r="28" s="189" customFormat="1" ht="28" customHeight="1" spans="1:6">
      <c r="A28" s="28" t="s">
        <v>1345</v>
      </c>
      <c r="B28" s="204"/>
      <c r="C28" s="204">
        <v>1572</v>
      </c>
      <c r="D28" s="204">
        <v>919</v>
      </c>
      <c r="E28" s="205"/>
      <c r="F28" s="205"/>
    </row>
    <row r="29" s="189" customFormat="1" ht="28" customHeight="1" spans="1:6">
      <c r="A29" s="206" t="s">
        <v>1346</v>
      </c>
      <c r="B29" s="207">
        <v>13900</v>
      </c>
      <c r="C29" s="207">
        <v>13900</v>
      </c>
      <c r="D29" s="207">
        <v>7220</v>
      </c>
      <c r="E29" s="203">
        <v>51.9</v>
      </c>
      <c r="F29" s="203">
        <v>154.4</v>
      </c>
    </row>
    <row r="30" s="189" customFormat="1" ht="28" customHeight="1" spans="1:6">
      <c r="A30" s="206" t="s">
        <v>1347</v>
      </c>
      <c r="B30" s="207">
        <v>100</v>
      </c>
      <c r="C30" s="207">
        <v>100</v>
      </c>
      <c r="D30" s="207">
        <v>72</v>
      </c>
      <c r="E30" s="203">
        <v>72</v>
      </c>
      <c r="F30" s="203">
        <v>360</v>
      </c>
    </row>
    <row r="31" s="189" customFormat="1" ht="28" customHeight="1" spans="1:6">
      <c r="A31" s="206" t="s">
        <v>1348</v>
      </c>
      <c r="B31" s="204"/>
      <c r="C31" s="207"/>
      <c r="D31" s="207"/>
      <c r="E31" s="205"/>
      <c r="F31" s="203"/>
    </row>
    <row r="32" s="189" customFormat="1" ht="28" customHeight="1" spans="1:6">
      <c r="A32" s="26" t="s">
        <v>1349</v>
      </c>
      <c r="B32" s="207">
        <v>95500</v>
      </c>
      <c r="C32" s="207">
        <v>113220</v>
      </c>
      <c r="D32" s="207">
        <v>127666</v>
      </c>
      <c r="E32" s="203">
        <v>112.8</v>
      </c>
      <c r="F32" s="203">
        <v>143.1</v>
      </c>
    </row>
    <row r="33" s="189" customFormat="1" ht="28" customHeight="1" spans="1:6">
      <c r="A33" s="28" t="s">
        <v>1066</v>
      </c>
      <c r="B33" s="204"/>
      <c r="C33" s="207">
        <v>118</v>
      </c>
      <c r="D33" s="207">
        <v>118</v>
      </c>
      <c r="E33" s="205"/>
      <c r="F33" s="205"/>
    </row>
    <row r="34" s="189" customFormat="1" ht="28" customHeight="1" spans="1:6">
      <c r="A34" s="28" t="s">
        <v>1350</v>
      </c>
      <c r="B34" s="204"/>
      <c r="C34" s="204"/>
      <c r="D34" s="204"/>
      <c r="E34" s="205"/>
      <c r="F34" s="205"/>
    </row>
    <row r="35" s="189" customFormat="1" ht="28" customHeight="1" spans="1:6">
      <c r="A35" s="28" t="s">
        <v>1351</v>
      </c>
      <c r="B35" s="204"/>
      <c r="C35" s="204">
        <v>118</v>
      </c>
      <c r="D35" s="204">
        <v>118</v>
      </c>
      <c r="E35" s="205"/>
      <c r="F35" s="205"/>
    </row>
    <row r="36" s="189" customFormat="1" ht="28" customHeight="1" spans="1:6">
      <c r="A36" s="206" t="s">
        <v>1352</v>
      </c>
      <c r="B36" s="207">
        <v>2200</v>
      </c>
      <c r="C36" s="207">
        <v>6965</v>
      </c>
      <c r="D36" s="207">
        <v>6965</v>
      </c>
      <c r="E36" s="203">
        <v>100</v>
      </c>
      <c r="F36" s="203">
        <v>86.5</v>
      </c>
    </row>
    <row r="37" s="189" customFormat="1" ht="28" customHeight="1" spans="1:6">
      <c r="A37" s="206" t="s">
        <v>1150</v>
      </c>
      <c r="B37" s="207">
        <v>45000</v>
      </c>
      <c r="C37" s="207"/>
      <c r="D37" s="207">
        <v>1189</v>
      </c>
      <c r="E37" s="203"/>
      <c r="F37" s="203">
        <v>4.1</v>
      </c>
    </row>
    <row r="38" s="189" customFormat="1" ht="28" customHeight="1" spans="1:6">
      <c r="A38" s="206" t="s">
        <v>1353</v>
      </c>
      <c r="B38" s="207"/>
      <c r="C38" s="207"/>
      <c r="D38" s="207">
        <v>85</v>
      </c>
      <c r="E38" s="203"/>
      <c r="F38" s="203"/>
    </row>
    <row r="39" s="189" customFormat="1" ht="28" customHeight="1" spans="1:6">
      <c r="A39" s="26" t="s">
        <v>1354</v>
      </c>
      <c r="B39" s="207">
        <v>142700</v>
      </c>
      <c r="C39" s="207">
        <v>120303</v>
      </c>
      <c r="D39" s="207">
        <v>136023</v>
      </c>
      <c r="E39" s="203">
        <v>113.1</v>
      </c>
      <c r="F39" s="203">
        <v>107.8</v>
      </c>
    </row>
  </sheetData>
  <mergeCells count="3">
    <mergeCell ref="A1:F1"/>
    <mergeCell ref="B2:D2"/>
    <mergeCell ref="E2:F2"/>
  </mergeCells>
  <printOptions horizontalCentered="1"/>
  <pageMargins left="0.786805555555556" right="0.786805555555556" top="0.786805555555556" bottom="0.944444444444444" header="0.5" footer="0.786805555555556"/>
  <pageSetup paperSize="9" firstPageNumber="77" fitToHeight="0" orientation="portrait" useFirstPageNumber="1" horizontalDpi="600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24"/>
  <sheetViews>
    <sheetView view="pageBreakPreview" zoomScaleNormal="100" workbookViewId="0">
      <selection activeCell="A1" sqref="A1:D1"/>
    </sheetView>
  </sheetViews>
  <sheetFormatPr defaultColWidth="9" defaultRowHeight="15.6" outlineLevelCol="3"/>
  <cols>
    <col min="1" max="1" width="22.6083333333333" style="153" customWidth="1"/>
    <col min="2" max="2" width="18.7416666666667" style="154" customWidth="1"/>
    <col min="3" max="3" width="16.5083333333333" style="152" customWidth="1"/>
    <col min="4" max="4" width="20.375" style="154" customWidth="1"/>
    <col min="5" max="16384" width="9" style="152"/>
  </cols>
  <sheetData>
    <row r="1" s="152" customFormat="1" ht="47" customHeight="1" spans="1:4">
      <c r="A1" s="155" t="s">
        <v>1355</v>
      </c>
      <c r="B1" s="156"/>
      <c r="C1" s="156"/>
      <c r="D1" s="156"/>
    </row>
    <row r="2" s="152" customFormat="1" ht="21" customHeight="1" spans="1:4">
      <c r="A2" s="157"/>
      <c r="B2" s="158"/>
      <c r="C2" s="159"/>
      <c r="D2" s="160" t="s">
        <v>1060</v>
      </c>
    </row>
    <row r="3" s="152" customFormat="1" ht="25" customHeight="1" spans="1:4">
      <c r="A3" s="161" t="s">
        <v>1356</v>
      </c>
      <c r="B3" s="162" t="s">
        <v>5</v>
      </c>
      <c r="C3" s="162" t="s">
        <v>1357</v>
      </c>
      <c r="D3" s="162" t="s">
        <v>5</v>
      </c>
    </row>
    <row r="4" s="152" customFormat="1" ht="25" customHeight="1" spans="1:4">
      <c r="A4" s="163" t="s">
        <v>1295</v>
      </c>
      <c r="B4" s="164">
        <f>'2022年剑阁县政府性基金收入执行情况表'!D4</f>
        <v>42680</v>
      </c>
      <c r="C4" s="165" t="s">
        <v>1358</v>
      </c>
      <c r="D4" s="166">
        <v>127666</v>
      </c>
    </row>
    <row r="5" s="152" customFormat="1" ht="25" customHeight="1" spans="1:4">
      <c r="A5" s="163" t="s">
        <v>1312</v>
      </c>
      <c r="B5" s="164">
        <f>'2022年剑阁县政府性基金收入执行情况表'!D21</f>
        <v>0</v>
      </c>
      <c r="C5" s="167" t="s">
        <v>1066</v>
      </c>
      <c r="D5" s="168"/>
    </row>
    <row r="6" s="152" customFormat="1" ht="25" customHeight="1" spans="1:4">
      <c r="A6" s="169" t="s">
        <v>1314</v>
      </c>
      <c r="B6" s="170">
        <f>B7+B18</f>
        <v>7461</v>
      </c>
      <c r="C6" s="167" t="s">
        <v>1359</v>
      </c>
      <c r="D6" s="168">
        <v>118</v>
      </c>
    </row>
    <row r="7" s="152" customFormat="1" ht="25" customHeight="1" spans="1:4">
      <c r="A7" s="171" t="s">
        <v>1360</v>
      </c>
      <c r="B7" s="170">
        <f>SUM(B8:B17)</f>
        <v>7461</v>
      </c>
      <c r="C7" s="167" t="s">
        <v>1150</v>
      </c>
      <c r="D7" s="168">
        <v>1189</v>
      </c>
    </row>
    <row r="8" s="152" customFormat="1" ht="25" customHeight="1" spans="1:4">
      <c r="A8" s="171" t="s">
        <v>1361</v>
      </c>
      <c r="B8" s="170"/>
      <c r="C8" s="167" t="s">
        <v>1209</v>
      </c>
      <c r="D8" s="168">
        <v>6965</v>
      </c>
    </row>
    <row r="9" s="152" customFormat="1" ht="25" customHeight="1" spans="1:4">
      <c r="A9" s="171" t="s">
        <v>1362</v>
      </c>
      <c r="B9" s="170">
        <v>24</v>
      </c>
      <c r="C9" s="167"/>
      <c r="D9" s="168"/>
    </row>
    <row r="10" s="152" customFormat="1" ht="25" customHeight="1" spans="1:4">
      <c r="A10" s="171" t="s">
        <v>1363</v>
      </c>
      <c r="B10" s="170">
        <v>3974</v>
      </c>
      <c r="C10" s="167"/>
      <c r="D10" s="168"/>
    </row>
    <row r="11" s="152" customFormat="1" ht="25" customHeight="1" spans="1:4">
      <c r="A11" s="171" t="s">
        <v>1364</v>
      </c>
      <c r="B11" s="170"/>
      <c r="C11" s="172"/>
      <c r="D11" s="168"/>
    </row>
    <row r="12" s="152" customFormat="1" ht="25" customHeight="1" spans="1:4">
      <c r="A12" s="171" t="s">
        <v>1365</v>
      </c>
      <c r="B12" s="170"/>
      <c r="C12" s="172"/>
      <c r="D12" s="168"/>
    </row>
    <row r="13" s="152" customFormat="1" ht="25" customHeight="1" spans="1:4">
      <c r="A13" s="171" t="s">
        <v>1366</v>
      </c>
      <c r="B13" s="170">
        <v>2537</v>
      </c>
      <c r="C13" s="167"/>
      <c r="D13" s="168"/>
    </row>
    <row r="14" s="152" customFormat="1" ht="25" customHeight="1" spans="1:4">
      <c r="A14" s="171" t="s">
        <v>1367</v>
      </c>
      <c r="B14" s="170"/>
      <c r="C14" s="173"/>
      <c r="D14" s="168"/>
    </row>
    <row r="15" s="152" customFormat="1" ht="25" customHeight="1" spans="1:4">
      <c r="A15" s="171" t="s">
        <v>1368</v>
      </c>
      <c r="B15" s="170"/>
      <c r="C15" s="167"/>
      <c r="D15" s="168"/>
    </row>
    <row r="16" s="152" customFormat="1" ht="25" customHeight="1" spans="1:4">
      <c r="A16" s="171" t="s">
        <v>1369</v>
      </c>
      <c r="B16" s="170"/>
      <c r="C16" s="172"/>
      <c r="D16" s="168"/>
    </row>
    <row r="17" s="152" customFormat="1" ht="25" customHeight="1" spans="1:4">
      <c r="A17" s="171" t="s">
        <v>1370</v>
      </c>
      <c r="B17" s="170">
        <v>926</v>
      </c>
      <c r="C17" s="174"/>
      <c r="D17" s="168"/>
    </row>
    <row r="18" s="152" customFormat="1" ht="25" customHeight="1" spans="1:4">
      <c r="A18" s="171" t="s">
        <v>1371</v>
      </c>
      <c r="B18" s="170"/>
      <c r="C18" s="174"/>
      <c r="D18" s="168"/>
    </row>
    <row r="19" s="152" customFormat="1" ht="25" customHeight="1" spans="1:4">
      <c r="A19" s="169" t="s">
        <v>1316</v>
      </c>
      <c r="B19" s="170">
        <v>85865</v>
      </c>
      <c r="C19" s="174"/>
      <c r="D19" s="168"/>
    </row>
    <row r="20" s="152" customFormat="1" ht="25" customHeight="1" spans="1:4">
      <c r="A20" s="169" t="s">
        <v>1372</v>
      </c>
      <c r="B20" s="175"/>
      <c r="C20" s="172"/>
      <c r="D20" s="176"/>
    </row>
    <row r="21" s="152" customFormat="1" ht="25" customHeight="1" spans="1:4">
      <c r="A21" s="169" t="s">
        <v>1318</v>
      </c>
      <c r="B21" s="175"/>
      <c r="C21" s="172"/>
      <c r="D21" s="176"/>
    </row>
    <row r="22" s="152" customFormat="1" ht="25" customHeight="1" spans="1:4">
      <c r="A22" s="177" t="s">
        <v>1145</v>
      </c>
      <c r="B22" s="178">
        <v>17</v>
      </c>
      <c r="C22" s="179"/>
      <c r="D22" s="180"/>
    </row>
    <row r="23" s="152" customFormat="1" ht="25" customHeight="1" spans="1:4">
      <c r="A23" s="181" t="s">
        <v>1373</v>
      </c>
      <c r="B23" s="182">
        <f>B4+B6+B22+B19+B18+B5</f>
        <v>136023</v>
      </c>
      <c r="C23" s="183" t="s">
        <v>1374</v>
      </c>
      <c r="D23" s="184">
        <f>SUM(D4:D9)</f>
        <v>135938</v>
      </c>
    </row>
    <row r="24" s="152" customFormat="1" ht="25" customHeight="1" spans="1:4">
      <c r="A24" s="185"/>
      <c r="B24" s="186"/>
      <c r="C24" s="187" t="s">
        <v>1156</v>
      </c>
      <c r="D24" s="188">
        <f>B23-D23</f>
        <v>85</v>
      </c>
    </row>
  </sheetData>
  <mergeCells count="1">
    <mergeCell ref="A1:D1"/>
  </mergeCells>
  <printOptions horizontalCentered="1"/>
  <pageMargins left="0.786805555555556" right="0.786805555555556" top="0.786805555555556" bottom="0.944444444444444" header="0.5" footer="0.786805555555556"/>
  <pageSetup paperSize="9" firstPageNumber="79" fitToHeight="0" orientation="portrait" useFirstPageNumber="1" horizontalDpi="600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B32"/>
  <sheetViews>
    <sheetView view="pageBreakPreview" zoomScaleNormal="100" topLeftCell="A18" workbookViewId="0">
      <selection activeCell="F29" sqref="F29"/>
    </sheetView>
  </sheetViews>
  <sheetFormatPr defaultColWidth="9" defaultRowHeight="21" customHeight="1" outlineLevelCol="1"/>
  <cols>
    <col min="1" max="1" width="59.0916666666667" style="147" customWidth="1"/>
    <col min="2" max="2" width="16.625" style="147" customWidth="1"/>
    <col min="3" max="16384" width="9" style="147"/>
  </cols>
  <sheetData>
    <row r="1" s="147" customFormat="1" ht="54" customHeight="1" spans="1:2">
      <c r="A1" s="148" t="s">
        <v>1375</v>
      </c>
      <c r="B1" s="45"/>
    </row>
    <row r="2" s="147" customFormat="1" ht="20" customHeight="1" spans="1:2">
      <c r="A2" s="46"/>
      <c r="B2" s="47" t="s">
        <v>1060</v>
      </c>
    </row>
    <row r="3" s="147" customFormat="1" ht="19" customHeight="1" spans="1:2">
      <c r="A3" s="48" t="s">
        <v>1158</v>
      </c>
      <c r="B3" s="48" t="s">
        <v>5</v>
      </c>
    </row>
    <row r="4" s="147" customFormat="1" ht="19" customHeight="1" spans="1:2">
      <c r="A4" s="49" t="s">
        <v>1360</v>
      </c>
      <c r="B4" s="149">
        <f>SUM(B5:B32)</f>
        <v>7461</v>
      </c>
    </row>
    <row r="5" s="147" customFormat="1" ht="19" customHeight="1" spans="1:2">
      <c r="A5" s="150" t="s">
        <v>1376</v>
      </c>
      <c r="B5" s="151"/>
    </row>
    <row r="6" s="147" customFormat="1" ht="19" customHeight="1" spans="1:2">
      <c r="A6" s="150" t="s">
        <v>1377</v>
      </c>
      <c r="B6" s="151">
        <v>4</v>
      </c>
    </row>
    <row r="7" s="147" customFormat="1" ht="19" customHeight="1" spans="1:2">
      <c r="A7" s="150" t="s">
        <v>1378</v>
      </c>
      <c r="B7" s="151">
        <v>3933</v>
      </c>
    </row>
    <row r="8" s="147" customFormat="1" ht="19" customHeight="1" spans="1:2">
      <c r="A8" s="150" t="s">
        <v>1379</v>
      </c>
      <c r="B8" s="151"/>
    </row>
    <row r="9" s="147" customFormat="1" ht="19" customHeight="1" spans="1:2">
      <c r="A9" s="150" t="s">
        <v>1380</v>
      </c>
      <c r="B9" s="151"/>
    </row>
    <row r="10" s="147" customFormat="1" ht="19" customHeight="1" spans="1:2">
      <c r="A10" s="150" t="s">
        <v>1381</v>
      </c>
      <c r="B10" s="151"/>
    </row>
    <row r="11" s="147" customFormat="1" ht="19" customHeight="1" spans="1:2">
      <c r="A11" s="150" t="s">
        <v>1382</v>
      </c>
      <c r="B11" s="151"/>
    </row>
    <row r="12" s="147" customFormat="1" ht="19" customHeight="1" spans="1:2">
      <c r="A12" s="150" t="s">
        <v>1383</v>
      </c>
      <c r="B12" s="151"/>
    </row>
    <row r="13" s="147" customFormat="1" ht="19" customHeight="1" spans="1:2">
      <c r="A13" s="150" t="s">
        <v>1384</v>
      </c>
      <c r="B13" s="151"/>
    </row>
    <row r="14" s="147" customFormat="1" customHeight="1" spans="1:2">
      <c r="A14" s="150" t="s">
        <v>1385</v>
      </c>
      <c r="B14" s="151"/>
    </row>
    <row r="15" s="147" customFormat="1" customHeight="1" spans="1:2">
      <c r="A15" s="150" t="s">
        <v>1386</v>
      </c>
      <c r="B15" s="151"/>
    </row>
    <row r="16" s="147" customFormat="1" customHeight="1" spans="1:2">
      <c r="A16" s="150" t="s">
        <v>1387</v>
      </c>
      <c r="B16" s="151">
        <v>2537</v>
      </c>
    </row>
    <row r="17" s="147" customFormat="1" customHeight="1" spans="1:2">
      <c r="A17" s="150" t="s">
        <v>1388</v>
      </c>
      <c r="B17" s="151"/>
    </row>
    <row r="18" s="147" customFormat="1" customHeight="1" spans="1:2">
      <c r="A18" s="150" t="s">
        <v>1389</v>
      </c>
      <c r="B18" s="151"/>
    </row>
    <row r="19" s="147" customFormat="1" customHeight="1" spans="1:2">
      <c r="A19" s="150" t="s">
        <v>1390</v>
      </c>
      <c r="B19" s="151"/>
    </row>
    <row r="20" s="147" customFormat="1" customHeight="1" spans="1:2">
      <c r="A20" s="150" t="s">
        <v>1391</v>
      </c>
      <c r="B20" s="151"/>
    </row>
    <row r="21" s="147" customFormat="1" customHeight="1" spans="1:2">
      <c r="A21" s="150" t="s">
        <v>1392</v>
      </c>
      <c r="B21" s="151"/>
    </row>
    <row r="22" s="147" customFormat="1" customHeight="1" spans="1:2">
      <c r="A22" s="150" t="s">
        <v>1393</v>
      </c>
      <c r="B22" s="151"/>
    </row>
    <row r="23" s="147" customFormat="1" customHeight="1" spans="1:2">
      <c r="A23" s="150" t="s">
        <v>1394</v>
      </c>
      <c r="B23" s="151"/>
    </row>
    <row r="24" s="147" customFormat="1" customHeight="1" spans="1:2">
      <c r="A24" s="150" t="s">
        <v>1395</v>
      </c>
      <c r="B24" s="151"/>
    </row>
    <row r="25" s="147" customFormat="1" customHeight="1" spans="1:2">
      <c r="A25" s="150" t="s">
        <v>1396</v>
      </c>
      <c r="B25" s="151"/>
    </row>
    <row r="26" s="147" customFormat="1" customHeight="1" spans="1:2">
      <c r="A26" s="150" t="s">
        <v>1397</v>
      </c>
      <c r="B26" s="151"/>
    </row>
    <row r="27" s="147" customFormat="1" customHeight="1" spans="1:2">
      <c r="A27" s="150" t="s">
        <v>1398</v>
      </c>
      <c r="B27" s="151"/>
    </row>
    <row r="28" s="147" customFormat="1" customHeight="1" spans="1:2">
      <c r="A28" s="150" t="s">
        <v>1399</v>
      </c>
      <c r="B28" s="151"/>
    </row>
    <row r="29" s="147" customFormat="1" customHeight="1" spans="1:2">
      <c r="A29" s="150" t="s">
        <v>1400</v>
      </c>
      <c r="B29" s="151"/>
    </row>
    <row r="30" s="147" customFormat="1" customHeight="1" spans="1:2">
      <c r="A30" s="150" t="s">
        <v>1401</v>
      </c>
      <c r="B30" s="151">
        <v>987</v>
      </c>
    </row>
    <row r="31" s="147" customFormat="1" customHeight="1" spans="1:2">
      <c r="A31" s="150" t="s">
        <v>1402</v>
      </c>
      <c r="B31" s="151"/>
    </row>
    <row r="32" s="147" customFormat="1" customHeight="1" spans="1:2">
      <c r="A32" s="150" t="s">
        <v>1403</v>
      </c>
      <c r="B32" s="151"/>
    </row>
  </sheetData>
  <mergeCells count="1">
    <mergeCell ref="A1:B1"/>
  </mergeCells>
  <printOptions horizontalCentered="1"/>
  <pageMargins left="0.786805555555556" right="0.786805555555556" top="0.786805555555556" bottom="0.944444444444444" header="0.5" footer="0.786805555555556"/>
  <pageSetup paperSize="9" firstPageNumber="82" fitToHeight="0" orientation="portrait" useFirstPageNumber="1" horizontalDpi="60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23"/>
  <sheetViews>
    <sheetView topLeftCell="A6" workbookViewId="0">
      <selection activeCell="G32" sqref="G32"/>
    </sheetView>
  </sheetViews>
  <sheetFormatPr defaultColWidth="9" defaultRowHeight="15.6" outlineLevelCol="4"/>
  <cols>
    <col min="1" max="1" width="29.875" style="101" customWidth="1"/>
    <col min="2" max="2" width="10.4333333333333" customWidth="1"/>
    <col min="3" max="3" width="12.375" customWidth="1"/>
    <col min="4" max="4" width="11.5" customWidth="1"/>
    <col min="5" max="5" width="13.9083333333333" customWidth="1"/>
  </cols>
  <sheetData>
    <row r="1" ht="48" customHeight="1" spans="1:5">
      <c r="A1" s="128" t="s">
        <v>1404</v>
      </c>
      <c r="B1" s="129"/>
      <c r="C1" s="129"/>
      <c r="D1" s="129"/>
      <c r="E1" s="129"/>
    </row>
    <row r="2" ht="28" customHeight="1" spans="1:5">
      <c r="A2" s="130"/>
      <c r="B2" s="131"/>
      <c r="C2" s="132"/>
      <c r="D2" s="132"/>
      <c r="E2" s="133" t="s">
        <v>1060</v>
      </c>
    </row>
    <row r="3" ht="28" customHeight="1" spans="1:5">
      <c r="A3" s="134" t="s">
        <v>1405</v>
      </c>
      <c r="B3" s="134" t="s">
        <v>1406</v>
      </c>
      <c r="C3" s="135" t="s">
        <v>4</v>
      </c>
      <c r="D3" s="135" t="s">
        <v>5</v>
      </c>
      <c r="E3" s="136" t="s">
        <v>1407</v>
      </c>
    </row>
    <row r="4" ht="28" customHeight="1" spans="1:5">
      <c r="A4" s="137" t="s">
        <v>1408</v>
      </c>
      <c r="B4" s="138">
        <f>SUM(B5:B13)</f>
        <v>100</v>
      </c>
      <c r="C4" s="138">
        <f>SUM(C5:C13)</f>
        <v>150</v>
      </c>
      <c r="D4" s="138">
        <f>SUM(D5:D13)</f>
        <v>541</v>
      </c>
      <c r="E4" s="138"/>
    </row>
    <row r="5" ht="28" customHeight="1" spans="1:5">
      <c r="A5" s="139" t="s">
        <v>1409</v>
      </c>
      <c r="B5" s="138"/>
      <c r="C5" s="138"/>
      <c r="D5" s="138"/>
      <c r="E5" s="138"/>
    </row>
    <row r="6" ht="28" customHeight="1" spans="1:5">
      <c r="A6" s="139" t="s">
        <v>1410</v>
      </c>
      <c r="B6" s="138"/>
      <c r="C6" s="30"/>
      <c r="D6" s="138"/>
      <c r="E6" s="138"/>
    </row>
    <row r="7" ht="28" customHeight="1" spans="1:5">
      <c r="A7" s="139" t="s">
        <v>1411</v>
      </c>
      <c r="B7" s="138"/>
      <c r="C7" s="30"/>
      <c r="D7" s="140"/>
      <c r="E7" s="138"/>
    </row>
    <row r="8" ht="28" customHeight="1" spans="1:5">
      <c r="A8" s="139" t="s">
        <v>1412</v>
      </c>
      <c r="B8" s="138"/>
      <c r="C8" s="30"/>
      <c r="D8" s="140"/>
      <c r="E8" s="138"/>
    </row>
    <row r="9" ht="28" customHeight="1" spans="1:5">
      <c r="A9" s="139" t="s">
        <v>1413</v>
      </c>
      <c r="B9" s="138"/>
      <c r="C9" s="30"/>
      <c r="D9" s="140"/>
      <c r="E9" s="138"/>
    </row>
    <row r="10" ht="28" customHeight="1" spans="1:5">
      <c r="A10" s="139" t="s">
        <v>1414</v>
      </c>
      <c r="B10" s="138"/>
      <c r="C10" s="30"/>
      <c r="D10" s="140"/>
      <c r="E10" s="138"/>
    </row>
    <row r="11" ht="28" customHeight="1" spans="1:5">
      <c r="A11" s="139" t="s">
        <v>1415</v>
      </c>
      <c r="B11" s="141"/>
      <c r="C11" s="142"/>
      <c r="D11" s="143"/>
      <c r="E11" s="138"/>
    </row>
    <row r="12" ht="28" customHeight="1" spans="1:5">
      <c r="A12" s="139" t="s">
        <v>1416</v>
      </c>
      <c r="B12" s="141"/>
      <c r="C12" s="142"/>
      <c r="D12" s="143"/>
      <c r="E12" s="138"/>
    </row>
    <row r="13" ht="28" customHeight="1" spans="1:5">
      <c r="A13" s="139" t="s">
        <v>1417</v>
      </c>
      <c r="B13" s="142">
        <v>100</v>
      </c>
      <c r="C13" s="142">
        <v>150</v>
      </c>
      <c r="D13" s="143">
        <v>541</v>
      </c>
      <c r="E13" s="140"/>
    </row>
    <row r="14" ht="28" customHeight="1" spans="1:5">
      <c r="A14" s="144" t="s">
        <v>1418</v>
      </c>
      <c r="B14" s="145">
        <f>B15</f>
        <v>300</v>
      </c>
      <c r="C14" s="141">
        <f>C15+C16</f>
        <v>450</v>
      </c>
      <c r="D14" s="141">
        <f>D15+D16</f>
        <v>0</v>
      </c>
      <c r="E14" s="138"/>
    </row>
    <row r="15" ht="28" customHeight="1" spans="1:5">
      <c r="A15" s="139" t="s">
        <v>1419</v>
      </c>
      <c r="B15" s="142">
        <v>300</v>
      </c>
      <c r="C15" s="142">
        <v>450</v>
      </c>
      <c r="D15" s="142"/>
      <c r="E15" s="30"/>
    </row>
    <row r="16" ht="28" customHeight="1" spans="1:5">
      <c r="A16" s="139" t="s">
        <v>1420</v>
      </c>
      <c r="B16" s="142"/>
      <c r="C16" s="142"/>
      <c r="D16" s="142"/>
      <c r="E16" s="30"/>
    </row>
    <row r="17" ht="28" customHeight="1" spans="1:5">
      <c r="A17" s="137" t="s">
        <v>1421</v>
      </c>
      <c r="B17" s="141"/>
      <c r="C17" s="141"/>
      <c r="D17" s="141"/>
      <c r="E17" s="138"/>
    </row>
    <row r="18" ht="28" customHeight="1" spans="1:5">
      <c r="A18" s="137" t="s">
        <v>1422</v>
      </c>
      <c r="B18" s="141"/>
      <c r="C18" s="141"/>
      <c r="D18" s="141"/>
      <c r="E18" s="138"/>
    </row>
    <row r="19" ht="28" customHeight="1" spans="1:5">
      <c r="A19" s="137" t="s">
        <v>1423</v>
      </c>
      <c r="B19" s="141"/>
      <c r="C19" s="141"/>
      <c r="D19" s="141"/>
      <c r="E19" s="138"/>
    </row>
    <row r="20" ht="28" customHeight="1" spans="1:5">
      <c r="A20" s="134" t="s">
        <v>1424</v>
      </c>
      <c r="B20" s="141">
        <f>B19+B18+B17+B14+B4</f>
        <v>400</v>
      </c>
      <c r="C20" s="141">
        <f>C19+C18+C17+C14+C4</f>
        <v>600</v>
      </c>
      <c r="D20" s="141">
        <f>D19+D18+D17+D14+D4</f>
        <v>541</v>
      </c>
      <c r="E20" s="138"/>
    </row>
    <row r="21" ht="28" customHeight="1" spans="1:5">
      <c r="A21" s="137" t="s">
        <v>1425</v>
      </c>
      <c r="B21" s="141"/>
      <c r="C21" s="141"/>
      <c r="D21" s="141">
        <v>16</v>
      </c>
      <c r="E21" s="138"/>
    </row>
    <row r="22" ht="28" customHeight="1" spans="1:5">
      <c r="A22" s="146" t="s">
        <v>1426</v>
      </c>
      <c r="B22" s="141"/>
      <c r="C22" s="141"/>
      <c r="D22" s="141"/>
      <c r="E22" s="138"/>
    </row>
    <row r="23" ht="28" customHeight="1" spans="1:5">
      <c r="A23" s="134" t="s">
        <v>1427</v>
      </c>
      <c r="B23" s="141">
        <f>B20+B21+B22</f>
        <v>400</v>
      </c>
      <c r="C23" s="141">
        <f>C20+C21+C22</f>
        <v>600</v>
      </c>
      <c r="D23" s="141">
        <f>D20+D21+D22</f>
        <v>557</v>
      </c>
      <c r="E23" s="138"/>
    </row>
  </sheetData>
  <mergeCells count="1">
    <mergeCell ref="A1:E1"/>
  </mergeCells>
  <printOptions horizontalCentered="1"/>
  <pageMargins left="0.786805555555556" right="0.786805555555556" top="0.786805555555556" bottom="0.944444444444444" header="0.5" footer="0.786805555555556"/>
  <pageSetup paperSize="9" firstPageNumber="83" fitToHeight="0" orientation="portrait" useFirstPageNumber="1" horizontalDpi="600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E13"/>
  <sheetViews>
    <sheetView topLeftCell="A6" workbookViewId="0">
      <selection activeCell="K16" sqref="K16"/>
    </sheetView>
  </sheetViews>
  <sheetFormatPr defaultColWidth="9" defaultRowHeight="15.6" outlineLevelCol="4"/>
  <cols>
    <col min="1" max="1" width="35" customWidth="1"/>
    <col min="2" max="4" width="11.75" customWidth="1"/>
    <col min="5" max="5" width="10.875" customWidth="1"/>
  </cols>
  <sheetData>
    <row r="1" ht="30" customHeight="1" spans="1:5">
      <c r="A1" s="22" t="s">
        <v>1428</v>
      </c>
      <c r="B1" s="22"/>
      <c r="C1" s="22"/>
      <c r="D1" s="22"/>
      <c r="E1" s="22"/>
    </row>
    <row r="2" ht="20" customHeight="1" spans="1:5">
      <c r="A2" s="112"/>
      <c r="B2" s="112"/>
      <c r="C2" s="113"/>
      <c r="D2" s="113"/>
      <c r="E2" s="114" t="s">
        <v>1060</v>
      </c>
    </row>
    <row r="3" ht="36" customHeight="1" spans="1:5">
      <c r="A3" s="115" t="s">
        <v>1405</v>
      </c>
      <c r="B3" s="115" t="s">
        <v>1406</v>
      </c>
      <c r="C3" s="116" t="s">
        <v>4</v>
      </c>
      <c r="D3" s="116" t="s">
        <v>5</v>
      </c>
      <c r="E3" s="117" t="s">
        <v>1407</v>
      </c>
    </row>
    <row r="4" ht="40" customHeight="1" spans="1:5">
      <c r="A4" s="118" t="s">
        <v>1429</v>
      </c>
      <c r="B4" s="115">
        <f>SUM(B5:B9)</f>
        <v>0</v>
      </c>
      <c r="C4" s="115">
        <f>SUM(C5:C9)</f>
        <v>0</v>
      </c>
      <c r="D4" s="115">
        <f>SUM(D5:D9)</f>
        <v>0</v>
      </c>
      <c r="E4" s="119"/>
    </row>
    <row r="5" ht="40" customHeight="1" spans="1:5">
      <c r="A5" s="120" t="s">
        <v>1430</v>
      </c>
      <c r="B5" s="121"/>
      <c r="C5" s="122"/>
      <c r="D5" s="122"/>
      <c r="E5" s="119"/>
    </row>
    <row r="6" ht="40" customHeight="1" spans="1:5">
      <c r="A6" s="123" t="s">
        <v>1431</v>
      </c>
      <c r="B6" s="121"/>
      <c r="C6" s="122"/>
      <c r="D6" s="122"/>
      <c r="E6" s="119"/>
    </row>
    <row r="7" ht="40" customHeight="1" spans="1:5">
      <c r="A7" s="120" t="s">
        <v>1432</v>
      </c>
      <c r="B7" s="121"/>
      <c r="C7" s="122"/>
      <c r="D7" s="122"/>
      <c r="E7" s="119"/>
    </row>
    <row r="8" ht="40" customHeight="1" spans="1:5">
      <c r="A8" s="120" t="s">
        <v>1433</v>
      </c>
      <c r="B8" s="121"/>
      <c r="C8" s="122"/>
      <c r="D8" s="122"/>
      <c r="E8" s="119"/>
    </row>
    <row r="9" ht="40" customHeight="1" spans="1:5">
      <c r="A9" s="124" t="s">
        <v>1434</v>
      </c>
      <c r="B9" s="12"/>
      <c r="C9" s="125"/>
      <c r="D9" s="125"/>
      <c r="E9" s="119"/>
    </row>
    <row r="10" ht="40" customHeight="1" spans="1:5">
      <c r="A10" s="118" t="s">
        <v>1435</v>
      </c>
      <c r="B10" s="115">
        <f>B11</f>
        <v>400</v>
      </c>
      <c r="C10" s="122">
        <f>C11</f>
        <v>600</v>
      </c>
      <c r="D10" s="122">
        <f>D11</f>
        <v>541</v>
      </c>
      <c r="E10" s="119"/>
    </row>
    <row r="11" ht="40" customHeight="1" spans="1:5">
      <c r="A11" s="126" t="s">
        <v>1436</v>
      </c>
      <c r="B11" s="121">
        <v>400</v>
      </c>
      <c r="C11" s="125">
        <v>600</v>
      </c>
      <c r="D11" s="125">
        <v>541</v>
      </c>
      <c r="E11" s="119"/>
    </row>
    <row r="12" ht="40" customHeight="1" spans="1:5">
      <c r="A12" s="118" t="s">
        <v>1437</v>
      </c>
      <c r="B12" s="115">
        <f>B10+B4</f>
        <v>400</v>
      </c>
      <c r="C12" s="115">
        <f>C10+C4</f>
        <v>600</v>
      </c>
      <c r="D12" s="115">
        <f>D10+D4</f>
        <v>541</v>
      </c>
      <c r="E12" s="127"/>
    </row>
    <row r="13" ht="40" customHeight="1" spans="1:5">
      <c r="A13" s="118" t="s">
        <v>1156</v>
      </c>
      <c r="B13" s="115"/>
      <c r="C13" s="122"/>
      <c r="D13" s="122">
        <v>16</v>
      </c>
      <c r="E13" s="119"/>
    </row>
  </sheetData>
  <mergeCells count="1">
    <mergeCell ref="A1:E1"/>
  </mergeCells>
  <printOptions horizontalCentered="1"/>
  <pageMargins left="0.786805555555556" right="0.786805555555556" top="0.786805555555556" bottom="0.944444444444444" header="0.5" footer="0.786805555555556"/>
  <pageSetup paperSize="9" scale="98" firstPageNumber="84" fitToHeight="0" orientation="portrait" useFirstPageNumber="1" horizontalDpi="600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17"/>
  <sheetViews>
    <sheetView topLeftCell="A12" workbookViewId="0">
      <selection activeCell="A1" sqref="$A1:$XFD1"/>
    </sheetView>
  </sheetViews>
  <sheetFormatPr defaultColWidth="9" defaultRowHeight="15.6" outlineLevelCol="5"/>
  <cols>
    <col min="1" max="1" width="30.5" style="101" customWidth="1"/>
    <col min="2" max="2" width="10" customWidth="1"/>
    <col min="3" max="3" width="10.25" customWidth="1"/>
    <col min="4" max="4" width="8.875" customWidth="1"/>
    <col min="5" max="5" width="8.5" customWidth="1"/>
    <col min="6" max="6" width="11.625" customWidth="1"/>
  </cols>
  <sheetData>
    <row r="1" ht="41" customHeight="1" spans="1:6">
      <c r="A1" s="77" t="s">
        <v>1438</v>
      </c>
      <c r="B1" s="78"/>
      <c r="C1" s="78"/>
      <c r="D1" s="78"/>
      <c r="E1" s="79"/>
      <c r="F1" s="79"/>
    </row>
    <row r="2" ht="25" customHeight="1" spans="1:6">
      <c r="A2" s="102"/>
      <c r="B2" s="57"/>
      <c r="C2" s="57"/>
      <c r="D2" s="83" t="s">
        <v>1</v>
      </c>
      <c r="E2" s="83"/>
      <c r="F2" s="83"/>
    </row>
    <row r="3" ht="36" customHeight="1" spans="1:6">
      <c r="A3" s="84" t="s">
        <v>1439</v>
      </c>
      <c r="B3" s="85" t="s">
        <v>3</v>
      </c>
      <c r="C3" s="85" t="s">
        <v>4</v>
      </c>
      <c r="D3" s="85" t="s">
        <v>5</v>
      </c>
      <c r="E3" s="86" t="s">
        <v>6</v>
      </c>
      <c r="F3" s="110" t="s">
        <v>1407</v>
      </c>
    </row>
    <row r="4" ht="30" customHeight="1" spans="1:6">
      <c r="A4" s="62" t="s">
        <v>1440</v>
      </c>
      <c r="B4" s="63">
        <f>B11</f>
        <v>24659</v>
      </c>
      <c r="C4" s="63">
        <f>C11</f>
        <v>24659</v>
      </c>
      <c r="D4" s="63">
        <f>D11</f>
        <v>26455</v>
      </c>
      <c r="E4" s="103">
        <f>D4/C4*100</f>
        <v>107.3</v>
      </c>
      <c r="F4" s="64"/>
    </row>
    <row r="5" ht="30" customHeight="1" spans="1:6">
      <c r="A5" s="62" t="s">
        <v>1441</v>
      </c>
      <c r="B5" s="63"/>
      <c r="C5" s="63"/>
      <c r="D5" s="111"/>
      <c r="E5" s="103"/>
      <c r="F5" s="64"/>
    </row>
    <row r="6" ht="30" customHeight="1" spans="1:6">
      <c r="A6" s="62" t="s">
        <v>1442</v>
      </c>
      <c r="B6" s="63"/>
      <c r="C6" s="63"/>
      <c r="D6" s="111"/>
      <c r="E6" s="103"/>
      <c r="F6" s="64"/>
    </row>
    <row r="7" ht="30" customHeight="1" spans="1:6">
      <c r="A7" s="62" t="s">
        <v>1443</v>
      </c>
      <c r="B7" s="63"/>
      <c r="C7" s="63"/>
      <c r="D7" s="111"/>
      <c r="E7" s="103"/>
      <c r="F7" s="64"/>
    </row>
    <row r="8" ht="30" customHeight="1" spans="1:6">
      <c r="A8" s="62" t="s">
        <v>1444</v>
      </c>
      <c r="B8" s="63"/>
      <c r="C8" s="63"/>
      <c r="D8" s="111"/>
      <c r="E8" s="103"/>
      <c r="F8" s="64"/>
    </row>
    <row r="9" ht="30" customHeight="1" spans="1:6">
      <c r="A9" s="67" t="s">
        <v>1445</v>
      </c>
      <c r="B9" s="63"/>
      <c r="C9" s="63"/>
      <c r="D9" s="111"/>
      <c r="E9" s="103"/>
      <c r="F9" s="64"/>
    </row>
    <row r="10" ht="30" customHeight="1" spans="1:6">
      <c r="A10" s="67" t="s">
        <v>1446</v>
      </c>
      <c r="B10" s="63"/>
      <c r="C10" s="63"/>
      <c r="D10" s="111"/>
      <c r="E10" s="103"/>
      <c r="F10" s="64"/>
    </row>
    <row r="11" ht="30" customHeight="1" spans="1:6">
      <c r="A11" s="67" t="s">
        <v>1447</v>
      </c>
      <c r="B11" s="63">
        <f>SUM(B12:B17)</f>
        <v>24659</v>
      </c>
      <c r="C11" s="63">
        <f>SUM(C12:C17)</f>
        <v>24659</v>
      </c>
      <c r="D11" s="63">
        <f>SUM(D12:D17)</f>
        <v>26455</v>
      </c>
      <c r="E11" s="103">
        <f>D11/C11*100</f>
        <v>107.3</v>
      </c>
      <c r="F11" s="64"/>
    </row>
    <row r="12" ht="30" customHeight="1" spans="1:6">
      <c r="A12" s="68" t="s">
        <v>1448</v>
      </c>
      <c r="B12" s="106">
        <v>7292</v>
      </c>
      <c r="C12" s="106">
        <v>7292</v>
      </c>
      <c r="D12" s="106">
        <v>9024</v>
      </c>
      <c r="E12" s="103"/>
      <c r="F12" s="66"/>
    </row>
    <row r="13" ht="30" customHeight="1" spans="1:6">
      <c r="A13" s="68" t="s">
        <v>1449</v>
      </c>
      <c r="B13" s="106">
        <v>15004</v>
      </c>
      <c r="C13" s="106">
        <v>15004</v>
      </c>
      <c r="D13" s="106">
        <v>16102</v>
      </c>
      <c r="E13" s="103"/>
      <c r="F13" s="66"/>
    </row>
    <row r="14" ht="30" customHeight="1" spans="1:6">
      <c r="A14" s="68" t="s">
        <v>1450</v>
      </c>
      <c r="B14" s="106">
        <v>382</v>
      </c>
      <c r="C14" s="106">
        <v>382</v>
      </c>
      <c r="D14" s="106">
        <v>386</v>
      </c>
      <c r="E14" s="103"/>
      <c r="F14" s="66"/>
    </row>
    <row r="15" ht="30" customHeight="1" spans="1:6">
      <c r="A15" s="68" t="s">
        <v>1451</v>
      </c>
      <c r="B15" s="106">
        <v>1942</v>
      </c>
      <c r="C15" s="106">
        <v>1942</v>
      </c>
      <c r="D15" s="106">
        <v>914</v>
      </c>
      <c r="E15" s="103"/>
      <c r="F15" s="66"/>
    </row>
    <row r="16" ht="30" customHeight="1" spans="1:6">
      <c r="A16" s="68" t="s">
        <v>1452</v>
      </c>
      <c r="B16" s="106">
        <v>9</v>
      </c>
      <c r="C16" s="106">
        <v>9</v>
      </c>
      <c r="D16" s="106">
        <v>9</v>
      </c>
      <c r="E16" s="103"/>
      <c r="F16" s="66"/>
    </row>
    <row r="17" ht="30" customHeight="1" spans="1:6">
      <c r="A17" s="69" t="s">
        <v>1453</v>
      </c>
      <c r="B17" s="106">
        <v>30</v>
      </c>
      <c r="C17" s="106">
        <v>30</v>
      </c>
      <c r="D17" s="106">
        <v>20</v>
      </c>
      <c r="E17" s="107"/>
      <c r="F17" s="66"/>
    </row>
  </sheetData>
  <mergeCells count="2">
    <mergeCell ref="A1:F1"/>
    <mergeCell ref="D2:F2"/>
  </mergeCells>
  <printOptions horizontalCentered="1"/>
  <pageMargins left="0.786805555555556" right="0.786805555555556" top="0.786805555555556" bottom="0.944444444444444" header="0.5" footer="0.786805555555556"/>
  <pageSetup paperSize="9" firstPageNumber="85" fitToHeight="0" orientation="portrait" useFirstPageNumber="1" horizontalDpi="600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13"/>
  <sheetViews>
    <sheetView topLeftCell="A2" workbookViewId="0">
      <selection activeCell="I10" sqref="I10"/>
    </sheetView>
  </sheetViews>
  <sheetFormatPr defaultColWidth="9" defaultRowHeight="15.6" outlineLevelCol="5"/>
  <cols>
    <col min="1" max="1" width="29.3833333333333" style="101" customWidth="1"/>
    <col min="2" max="2" width="11.25" customWidth="1"/>
    <col min="3" max="3" width="10" customWidth="1"/>
    <col min="4" max="4" width="9.125" customWidth="1"/>
    <col min="5" max="5" width="8.90833333333333" customWidth="1"/>
    <col min="6" max="6" width="8.4" customWidth="1"/>
  </cols>
  <sheetData>
    <row r="1" ht="43" customHeight="1" spans="1:6">
      <c r="A1" s="77" t="s">
        <v>1454</v>
      </c>
      <c r="B1" s="78"/>
      <c r="C1" s="78"/>
      <c r="D1" s="79"/>
      <c r="E1" s="79"/>
      <c r="F1" s="79"/>
    </row>
    <row r="2" ht="30" customHeight="1" spans="1:6">
      <c r="A2" s="102"/>
      <c r="B2" s="57"/>
      <c r="C2" s="57"/>
      <c r="D2" s="83" t="s">
        <v>1</v>
      </c>
      <c r="E2" s="83"/>
      <c r="F2" s="83"/>
    </row>
    <row r="3" ht="30" customHeight="1" spans="1:6">
      <c r="A3" s="84" t="s">
        <v>1439</v>
      </c>
      <c r="B3" s="85" t="s">
        <v>3</v>
      </c>
      <c r="C3" s="85" t="s">
        <v>4</v>
      </c>
      <c r="D3" s="86" t="s">
        <v>5</v>
      </c>
      <c r="E3" s="86" t="s">
        <v>6</v>
      </c>
      <c r="F3" s="86" t="s">
        <v>1407</v>
      </c>
    </row>
    <row r="4" ht="30" customHeight="1" spans="1:6">
      <c r="A4" s="62" t="s">
        <v>1455</v>
      </c>
      <c r="B4" s="63">
        <f>SUM(B5,B6,B7,B8,B9,B10,B11)</f>
        <v>15959</v>
      </c>
      <c r="C4" s="63">
        <f>SUM(C5,C6,C7,C8,C9,C10,C11)</f>
        <v>15959</v>
      </c>
      <c r="D4" s="63">
        <f>SUM(D5,D6,D7,D8,D9,D10,D11)</f>
        <v>17390</v>
      </c>
      <c r="E4" s="103">
        <f>D4/C4*100</f>
        <v>109</v>
      </c>
      <c r="F4" s="64"/>
    </row>
    <row r="5" ht="30" customHeight="1" spans="1:6">
      <c r="A5" s="62" t="s">
        <v>1456</v>
      </c>
      <c r="B5" s="63"/>
      <c r="C5" s="63"/>
      <c r="D5" s="90"/>
      <c r="E5" s="90"/>
      <c r="F5" s="64"/>
    </row>
    <row r="6" ht="30" customHeight="1" spans="1:6">
      <c r="A6" s="62" t="s">
        <v>1457</v>
      </c>
      <c r="B6" s="63"/>
      <c r="C6" s="63"/>
      <c r="D6" s="104"/>
      <c r="E6" s="104"/>
      <c r="F6" s="64"/>
    </row>
    <row r="7" ht="30" customHeight="1" spans="1:6">
      <c r="A7" s="62" t="s">
        <v>1458</v>
      </c>
      <c r="B7" s="63"/>
      <c r="C7" s="63"/>
      <c r="D7" s="104"/>
      <c r="E7" s="104"/>
      <c r="F7" s="64"/>
    </row>
    <row r="8" ht="30" customHeight="1" spans="1:6">
      <c r="A8" s="62" t="s">
        <v>1459</v>
      </c>
      <c r="B8" s="63"/>
      <c r="C8" s="63"/>
      <c r="D8" s="104"/>
      <c r="E8" s="104"/>
      <c r="F8" s="64"/>
    </row>
    <row r="9" ht="30" customHeight="1" spans="1:6">
      <c r="A9" s="67" t="s">
        <v>1460</v>
      </c>
      <c r="B9" s="63"/>
      <c r="C9" s="63"/>
      <c r="D9" s="104"/>
      <c r="E9" s="104"/>
      <c r="F9" s="64"/>
    </row>
    <row r="10" ht="30" customHeight="1" spans="1:6">
      <c r="A10" s="67" t="s">
        <v>1461</v>
      </c>
      <c r="B10" s="63"/>
      <c r="C10" s="63"/>
      <c r="D10" s="104"/>
      <c r="E10" s="104"/>
      <c r="F10" s="64"/>
    </row>
    <row r="11" ht="30" customHeight="1" spans="1:6">
      <c r="A11" s="67" t="s">
        <v>1462</v>
      </c>
      <c r="B11" s="71">
        <f>SUM(B12:B12)</f>
        <v>15959</v>
      </c>
      <c r="C11" s="71">
        <f>C12</f>
        <v>15959</v>
      </c>
      <c r="D11" s="71">
        <f>D12+D13</f>
        <v>17390</v>
      </c>
      <c r="E11" s="103">
        <f>D11/C11*100</f>
        <v>109</v>
      </c>
      <c r="F11" s="64"/>
    </row>
    <row r="12" ht="30" customHeight="1" spans="1:6">
      <c r="A12" s="105" t="s">
        <v>1463</v>
      </c>
      <c r="B12" s="106">
        <v>15959</v>
      </c>
      <c r="C12" s="106">
        <v>15959</v>
      </c>
      <c r="D12" s="106">
        <v>17382</v>
      </c>
      <c r="E12" s="107"/>
      <c r="F12" s="66"/>
    </row>
    <row r="13" ht="30" customHeight="1" spans="1:6">
      <c r="A13" s="108" t="s">
        <v>1464</v>
      </c>
      <c r="B13" s="109"/>
      <c r="C13" s="109"/>
      <c r="D13" s="109">
        <v>8</v>
      </c>
      <c r="E13" s="109"/>
      <c r="F13" s="109"/>
    </row>
  </sheetData>
  <mergeCells count="2">
    <mergeCell ref="A1:F1"/>
    <mergeCell ref="D2:F2"/>
  </mergeCells>
  <printOptions horizontalCentered="1"/>
  <pageMargins left="0.786805555555556" right="0.786805555555556" top="0.786805555555556" bottom="0.944444444444444" header="0.5" footer="0.786805555555556"/>
  <pageSetup paperSize="9" firstPageNumber="86" fitToHeight="0" orientation="portrait" useFirstPageNumber="1" horizontalDpi="600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V21"/>
  <sheetViews>
    <sheetView view="pageBreakPreview" zoomScale="145" zoomScaleNormal="100" topLeftCell="A8" workbookViewId="0">
      <selection activeCell="C9" sqref="C9"/>
    </sheetView>
  </sheetViews>
  <sheetFormatPr defaultColWidth="9" defaultRowHeight="15.6"/>
  <cols>
    <col min="1" max="1" width="29.125" style="74" customWidth="1"/>
    <col min="2" max="2" width="10.875" style="75" customWidth="1"/>
    <col min="3" max="3" width="10.5" style="75" customWidth="1"/>
    <col min="4" max="4" width="9.5" style="76" customWidth="1"/>
    <col min="5" max="5" width="9.5" style="73" customWidth="1"/>
    <col min="6" max="6" width="9.10833333333333" style="73" customWidth="1"/>
    <col min="7" max="254" width="9" style="73"/>
    <col min="255" max="16384" width="9" style="15"/>
  </cols>
  <sheetData>
    <row r="1" s="73" customFormat="1" ht="33.75" customHeight="1" spans="1:256">
      <c r="A1" s="77" t="s">
        <v>1465</v>
      </c>
      <c r="B1" s="78"/>
      <c r="C1" s="78"/>
      <c r="D1" s="79"/>
      <c r="E1" s="79"/>
      <c r="F1" s="79"/>
      <c r="IU1" s="15"/>
      <c r="IV1" s="15"/>
    </row>
    <row r="2" s="15" customFormat="1" ht="27" customHeight="1" spans="1:254">
      <c r="A2" s="80"/>
      <c r="B2" s="81"/>
      <c r="C2" s="82"/>
      <c r="D2" s="83" t="s">
        <v>36</v>
      </c>
      <c r="E2" s="83"/>
      <c r="F2" s="8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="73" customFormat="1" ht="30" customHeight="1" spans="1:6">
      <c r="A3" s="84" t="s">
        <v>1439</v>
      </c>
      <c r="B3" s="85" t="s">
        <v>3</v>
      </c>
      <c r="C3" s="85" t="s">
        <v>4</v>
      </c>
      <c r="D3" s="86" t="s">
        <v>5</v>
      </c>
      <c r="E3" s="87" t="s">
        <v>6</v>
      </c>
      <c r="F3" s="86" t="s">
        <v>1407</v>
      </c>
    </row>
    <row r="4" s="73" customFormat="1" ht="35" customHeight="1" spans="1:6">
      <c r="A4" s="62" t="s">
        <v>1466</v>
      </c>
      <c r="B4" s="63">
        <f>SUM(B6,B7,B8,B9,B10,B11,B12)</f>
        <v>8700</v>
      </c>
      <c r="C4" s="63">
        <f>SUM(C6,C7,C8,C9,C10,C11,C12)</f>
        <v>8700</v>
      </c>
      <c r="D4" s="63">
        <f>SUM(D6,D7,D8,D9,D10,D11,D12)</f>
        <v>9065</v>
      </c>
      <c r="E4" s="88">
        <f>D4/C4*100</f>
        <v>104.2</v>
      </c>
      <c r="F4" s="89"/>
    </row>
    <row r="5" s="73" customFormat="1" ht="35" customHeight="1" spans="1:6">
      <c r="A5" s="62" t="s">
        <v>1467</v>
      </c>
      <c r="B5" s="63">
        <f>B13</f>
        <v>60266</v>
      </c>
      <c r="C5" s="63">
        <f>C13</f>
        <v>60266</v>
      </c>
      <c r="D5" s="63">
        <f>D13</f>
        <v>60631</v>
      </c>
      <c r="E5" s="88"/>
      <c r="F5" s="89"/>
    </row>
    <row r="6" s="73" customFormat="1" ht="35" customHeight="1" spans="1:6">
      <c r="A6" s="62" t="s">
        <v>1468</v>
      </c>
      <c r="B6" s="63"/>
      <c r="C6" s="63"/>
      <c r="D6" s="90"/>
      <c r="E6" s="91"/>
      <c r="F6" s="89"/>
    </row>
    <row r="7" s="73" customFormat="1" ht="35" customHeight="1" spans="1:6">
      <c r="A7" s="62" t="s">
        <v>1469</v>
      </c>
      <c r="B7" s="63"/>
      <c r="C7" s="63"/>
      <c r="D7" s="90"/>
      <c r="E7" s="91"/>
      <c r="F7" s="89"/>
    </row>
    <row r="8" s="73" customFormat="1" ht="35" customHeight="1" spans="1:6">
      <c r="A8" s="62" t="s">
        <v>1470</v>
      </c>
      <c r="B8" s="63"/>
      <c r="C8" s="63"/>
      <c r="D8" s="90"/>
      <c r="E8" s="91"/>
      <c r="F8" s="89"/>
    </row>
    <row r="9" s="73" customFormat="1" ht="35" customHeight="1" spans="1:6">
      <c r="A9" s="62" t="s">
        <v>1471</v>
      </c>
      <c r="B9" s="63"/>
      <c r="C9" s="63"/>
      <c r="D9" s="90"/>
      <c r="E9" s="91"/>
      <c r="F9" s="89"/>
    </row>
    <row r="10" s="73" customFormat="1" ht="35" customHeight="1" spans="1:6">
      <c r="A10" s="67" t="s">
        <v>1472</v>
      </c>
      <c r="B10" s="63"/>
      <c r="C10" s="63"/>
      <c r="D10" s="90"/>
      <c r="E10" s="91"/>
      <c r="F10" s="89"/>
    </row>
    <row r="11" s="73" customFormat="1" ht="35" customHeight="1" spans="1:6">
      <c r="A11" s="67" t="s">
        <v>1473</v>
      </c>
      <c r="B11" s="63"/>
      <c r="C11" s="63"/>
      <c r="D11" s="90"/>
      <c r="E11" s="91"/>
      <c r="F11" s="89"/>
    </row>
    <row r="12" s="73" customFormat="1" ht="35" customHeight="1" spans="1:6">
      <c r="A12" s="67" t="s">
        <v>1474</v>
      </c>
      <c r="B12" s="63">
        <v>8700</v>
      </c>
      <c r="C12" s="92">
        <v>8700</v>
      </c>
      <c r="D12" s="92">
        <v>9065</v>
      </c>
      <c r="E12" s="88">
        <f>D12/C12*100</f>
        <v>104.2</v>
      </c>
      <c r="F12" s="89"/>
    </row>
    <row r="13" s="73" customFormat="1" ht="35" customHeight="1" spans="1:6">
      <c r="A13" s="93" t="s">
        <v>1475</v>
      </c>
      <c r="B13" s="94">
        <v>60266</v>
      </c>
      <c r="C13" s="95">
        <v>60266</v>
      </c>
      <c r="D13" s="95">
        <f>51566+D12</f>
        <v>60631</v>
      </c>
      <c r="E13" s="96">
        <f>D13/C13*100</f>
        <v>100.6</v>
      </c>
      <c r="F13" s="69"/>
    </row>
    <row r="14" s="73" customFormat="1" hidden="1" spans="1:5">
      <c r="A14" s="74"/>
      <c r="B14" s="75"/>
      <c r="C14" s="75"/>
      <c r="D14" s="76"/>
      <c r="E14" s="97"/>
    </row>
    <row r="15" s="73" customFormat="1" ht="31.2" hidden="1" spans="1:5">
      <c r="A15" s="98" t="s">
        <v>1476</v>
      </c>
      <c r="B15" s="99" t="e">
        <f>SUM(B6,B7,B8,B9,B10,#REF!)</f>
        <v>#REF!</v>
      </c>
      <c r="C15" s="99" t="e">
        <f>SUM(C6,C7,C8,C9,C10,#REF!)</f>
        <v>#REF!</v>
      </c>
      <c r="D15" s="100"/>
      <c r="E15" s="97"/>
    </row>
    <row r="16" s="73" customFormat="1" ht="31.2" hidden="1" spans="1:5">
      <c r="A16" s="98" t="s">
        <v>1477</v>
      </c>
      <c r="B16" s="99" t="e">
        <f>SUM(#REF!,#REF!,#REF!,#REF!,#REF!,#REF!)</f>
        <v>#REF!</v>
      </c>
      <c r="C16" s="99" t="e">
        <f>SUM(#REF!,#REF!,#REF!,#REF!,#REF!,#REF!)</f>
        <v>#REF!</v>
      </c>
      <c r="D16" s="100"/>
      <c r="E16" s="97"/>
    </row>
    <row r="17" s="73" customFormat="1" hidden="1" spans="1:5">
      <c r="A17" s="98" t="s">
        <v>1478</v>
      </c>
      <c r="B17" s="99" t="e">
        <f>SUM(B12,#REF!)</f>
        <v>#REF!</v>
      </c>
      <c r="C17" s="99" t="e">
        <f>SUM(C12,#REF!)</f>
        <v>#REF!</v>
      </c>
      <c r="D17" s="100"/>
      <c r="E17" s="97"/>
    </row>
    <row r="18" s="73" customFormat="1" hidden="1" spans="1:5">
      <c r="A18" s="98" t="s">
        <v>1479</v>
      </c>
      <c r="B18" s="99" t="e">
        <f>SUM(B13,#REF!)</f>
        <v>#REF!</v>
      </c>
      <c r="C18" s="99" t="e">
        <f>SUM(C13,#REF!)</f>
        <v>#REF!</v>
      </c>
      <c r="D18" s="100"/>
      <c r="E18" s="97"/>
    </row>
    <row r="19" s="15" customFormat="1" hidden="1" spans="1:254">
      <c r="A19" s="74"/>
      <c r="B19" s="75"/>
      <c r="C19" s="75"/>
      <c r="D19" s="76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="73" customFormat="1" hidden="1" spans="1:256">
      <c r="A20" s="74"/>
      <c r="B20" s="75" t="e">
        <f>SUM(B15,B17)</f>
        <v>#REF!</v>
      </c>
      <c r="C20" s="75" t="e">
        <f>SUM(C15,C17)</f>
        <v>#REF!</v>
      </c>
      <c r="D20" s="76"/>
      <c r="IU20" s="15"/>
      <c r="IV20" s="15"/>
    </row>
    <row r="21" s="73" customFormat="1" hidden="1" spans="1:256">
      <c r="A21" s="74"/>
      <c r="B21" s="75" t="e">
        <f>SUM(B18,B16)</f>
        <v>#REF!</v>
      </c>
      <c r="C21" s="75" t="e">
        <f>SUM(C18,C16)</f>
        <v>#REF!</v>
      </c>
      <c r="D21" s="76"/>
      <c r="IU21" s="15"/>
      <c r="IV21" s="15"/>
    </row>
  </sheetData>
  <mergeCells count="2">
    <mergeCell ref="A1:F1"/>
    <mergeCell ref="D2:F2"/>
  </mergeCells>
  <printOptions horizontalCentered="1"/>
  <pageMargins left="0.786805555555556" right="0.786805555555556" top="0.786805555555556" bottom="0.944444444444444" header="0.5" footer="0.786805555555556"/>
  <pageSetup paperSize="9" firstPageNumber="87" fitToHeight="0" orientation="portrait" useFirstPageNumber="1" horizontalDpi="600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view="pageBreakPreview" zoomScale="145" zoomScaleNormal="100" topLeftCell="A13" workbookViewId="0">
      <selection activeCell="C16" sqref="C16"/>
    </sheetView>
  </sheetViews>
  <sheetFormatPr defaultColWidth="9" defaultRowHeight="29" customHeight="1" outlineLevelCol="3"/>
  <cols>
    <col min="1" max="1" width="33.5916666666667" style="52" customWidth="1"/>
    <col min="2" max="2" width="10.125" style="54" customWidth="1"/>
    <col min="3" max="3" width="19.875" style="52" customWidth="1"/>
    <col min="4" max="4" width="10.875" style="52" customWidth="1"/>
    <col min="5" max="16384" width="9" style="52"/>
  </cols>
  <sheetData>
    <row r="1" s="52" customFormat="1" ht="33" customHeight="1" spans="1:4">
      <c r="A1" s="55" t="s">
        <v>1480</v>
      </c>
      <c r="B1" s="55"/>
      <c r="C1" s="55"/>
      <c r="D1" s="55"/>
    </row>
    <row r="2" s="53" customFormat="1" ht="18" customHeight="1" spans="1:4">
      <c r="A2" s="56"/>
      <c r="B2" s="57"/>
      <c r="C2" s="56"/>
      <c r="D2" s="53" t="s">
        <v>1060</v>
      </c>
    </row>
    <row r="3" s="53" customFormat="1" ht="31" customHeight="1" spans="1:4">
      <c r="A3" s="58" t="s">
        <v>1061</v>
      </c>
      <c r="B3" s="59"/>
      <c r="C3" s="60" t="s">
        <v>1062</v>
      </c>
      <c r="D3" s="61"/>
    </row>
    <row r="4" s="53" customFormat="1" ht="31" customHeight="1" spans="1:4">
      <c r="A4" s="62" t="s">
        <v>1481</v>
      </c>
      <c r="B4" s="63"/>
      <c r="C4" s="64" t="s">
        <v>1482</v>
      </c>
      <c r="D4" s="65">
        <v>17390</v>
      </c>
    </row>
    <row r="5" s="53" customFormat="1" ht="31" customHeight="1" spans="1:4">
      <c r="A5" s="62" t="s">
        <v>1483</v>
      </c>
      <c r="B5" s="63"/>
      <c r="C5" s="64"/>
      <c r="D5" s="66"/>
    </row>
    <row r="6" s="53" customFormat="1" ht="31" customHeight="1" spans="1:4">
      <c r="A6" s="62" t="s">
        <v>1484</v>
      </c>
      <c r="B6" s="63"/>
      <c r="C6" s="64"/>
      <c r="D6" s="66"/>
    </row>
    <row r="7" s="53" customFormat="1" ht="31" customHeight="1" spans="1:4">
      <c r="A7" s="62" t="s">
        <v>1485</v>
      </c>
      <c r="B7" s="63"/>
      <c r="C7" s="64"/>
      <c r="D7" s="66"/>
    </row>
    <row r="8" s="53" customFormat="1" ht="31" customHeight="1" spans="1:4">
      <c r="A8" s="67" t="s">
        <v>1486</v>
      </c>
      <c r="B8" s="63"/>
      <c r="C8" s="64"/>
      <c r="D8" s="66"/>
    </row>
    <row r="9" s="53" customFormat="1" ht="31" customHeight="1" spans="1:4">
      <c r="A9" s="67" t="s">
        <v>1487</v>
      </c>
      <c r="B9" s="63"/>
      <c r="C9" s="64"/>
      <c r="D9" s="66"/>
    </row>
    <row r="10" s="53" customFormat="1" ht="31" customHeight="1" spans="1:4">
      <c r="A10" s="67" t="s">
        <v>1488</v>
      </c>
      <c r="B10" s="63">
        <f>SUM(B11:B16)</f>
        <v>26455</v>
      </c>
      <c r="C10" s="64"/>
      <c r="D10" s="66"/>
    </row>
    <row r="11" s="53" customFormat="1" ht="31" customHeight="1" spans="1:4">
      <c r="A11" s="68" t="s">
        <v>1448</v>
      </c>
      <c r="B11" s="66">
        <v>9024</v>
      </c>
      <c r="C11" s="66"/>
      <c r="D11" s="66"/>
    </row>
    <row r="12" s="53" customFormat="1" ht="31" customHeight="1" spans="1:4">
      <c r="A12" s="68" t="s">
        <v>1449</v>
      </c>
      <c r="B12" s="66">
        <v>16102</v>
      </c>
      <c r="C12" s="66"/>
      <c r="D12" s="66"/>
    </row>
    <row r="13" s="53" customFormat="1" ht="31" customHeight="1" spans="1:4">
      <c r="A13" s="68" t="s">
        <v>1450</v>
      </c>
      <c r="B13" s="66">
        <v>386</v>
      </c>
      <c r="C13" s="66"/>
      <c r="D13" s="66"/>
    </row>
    <row r="14" s="53" customFormat="1" ht="31" customHeight="1" spans="1:4">
      <c r="A14" s="68" t="s">
        <v>1451</v>
      </c>
      <c r="B14" s="66">
        <v>914</v>
      </c>
      <c r="C14" s="66"/>
      <c r="D14" s="66"/>
    </row>
    <row r="15" s="53" customFormat="1" ht="31" customHeight="1" spans="1:4">
      <c r="A15" s="68" t="s">
        <v>1452</v>
      </c>
      <c r="B15" s="66">
        <v>9</v>
      </c>
      <c r="C15" s="66"/>
      <c r="D15" s="66"/>
    </row>
    <row r="16" s="53" customFormat="1" ht="31" customHeight="1" spans="1:4">
      <c r="A16" s="69" t="s">
        <v>1453</v>
      </c>
      <c r="B16" s="66">
        <v>20</v>
      </c>
      <c r="C16" s="66"/>
      <c r="D16" s="66"/>
    </row>
    <row r="17" s="53" customFormat="1" ht="31" customHeight="1" spans="1:4">
      <c r="A17" s="69"/>
      <c r="B17" s="66"/>
      <c r="C17" s="66"/>
      <c r="D17" s="66"/>
    </row>
    <row r="18" s="53" customFormat="1" ht="31" customHeight="1" spans="1:4">
      <c r="A18" s="70" t="s">
        <v>1489</v>
      </c>
      <c r="B18" s="71">
        <f>B10</f>
        <v>26455</v>
      </c>
      <c r="C18" s="70" t="s">
        <v>1490</v>
      </c>
      <c r="D18" s="65">
        <f>D4</f>
        <v>17390</v>
      </c>
    </row>
    <row r="19" s="53" customFormat="1" ht="31" customHeight="1" spans="1:4">
      <c r="A19" s="70"/>
      <c r="B19" s="71"/>
      <c r="C19" s="70" t="s">
        <v>1491</v>
      </c>
      <c r="D19" s="65">
        <f>B18-D18</f>
        <v>9065</v>
      </c>
    </row>
    <row r="20" s="53" customFormat="1" ht="31" customHeight="1" spans="1:4">
      <c r="A20" s="70" t="s">
        <v>1492</v>
      </c>
      <c r="B20" s="71">
        <v>51566</v>
      </c>
      <c r="C20" s="70" t="s">
        <v>1493</v>
      </c>
      <c r="D20" s="65">
        <f>D19+B20</f>
        <v>60631</v>
      </c>
    </row>
    <row r="21" s="53" customFormat="1" customHeight="1" spans="2:2">
      <c r="B21" s="72"/>
    </row>
    <row r="22" s="53" customFormat="1" customHeight="1" spans="2:2">
      <c r="B22" s="72"/>
    </row>
    <row r="23" s="53" customFormat="1" customHeight="1" spans="2:2">
      <c r="B23" s="72"/>
    </row>
    <row r="24" s="53" customFormat="1" customHeight="1" spans="2:2">
      <c r="B24" s="72"/>
    </row>
    <row r="25" s="53" customFormat="1" customHeight="1" spans="2:2">
      <c r="B25" s="72"/>
    </row>
  </sheetData>
  <mergeCells count="3">
    <mergeCell ref="A1:D1"/>
    <mergeCell ref="A3:B3"/>
    <mergeCell ref="C3:D3"/>
  </mergeCells>
  <printOptions horizontalCentered="1"/>
  <pageMargins left="0.786805555555556" right="0.786805555555556" top="0.786805555555556" bottom="0.944444444444444" header="0.5" footer="0.786805555555556"/>
  <pageSetup paperSize="9" firstPageNumber="88" orientation="portrait" useFirstPageNumber="1" horizontalDpi="600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23"/>
  <sheetViews>
    <sheetView zoomScale="130" zoomScaleNormal="130" topLeftCell="A4" workbookViewId="0">
      <selection activeCell="B2" sqref="A$1:C$1048576"/>
    </sheetView>
  </sheetViews>
  <sheetFormatPr defaultColWidth="9" defaultRowHeight="14.4" outlineLevelCol="2"/>
  <cols>
    <col min="1" max="1" width="31.1" style="42" customWidth="1"/>
    <col min="2" max="3" width="21.5333333333333" style="42" customWidth="1"/>
    <col min="4" max="16384" width="9" style="42"/>
  </cols>
  <sheetData>
    <row r="1" s="44" customFormat="1" ht="50" customHeight="1" spans="1:3">
      <c r="A1" s="45" t="s">
        <v>1494</v>
      </c>
      <c r="B1" s="45"/>
      <c r="C1" s="45"/>
    </row>
    <row r="2" s="42" customFormat="1" ht="32" customHeight="1" spans="1:3">
      <c r="A2" s="46"/>
      <c r="B2" s="46"/>
      <c r="C2" s="47" t="s">
        <v>1060</v>
      </c>
    </row>
    <row r="3" s="42" customFormat="1" ht="32" customHeight="1" spans="1:3">
      <c r="A3" s="48" t="s">
        <v>1495</v>
      </c>
      <c r="B3" s="48" t="s">
        <v>1496</v>
      </c>
      <c r="C3" s="48"/>
    </row>
    <row r="4" s="42" customFormat="1" ht="32" customHeight="1" spans="1:3">
      <c r="A4" s="48"/>
      <c r="B4" s="48" t="s">
        <v>1497</v>
      </c>
      <c r="C4" s="48" t="s">
        <v>1498</v>
      </c>
    </row>
    <row r="5" s="42" customFormat="1" ht="37" customHeight="1" spans="1:3">
      <c r="A5" s="49" t="s">
        <v>1499</v>
      </c>
      <c r="B5" s="50">
        <v>499907</v>
      </c>
      <c r="C5" s="50">
        <v>470014</v>
      </c>
    </row>
    <row r="6" s="42" customFormat="1" ht="37" customHeight="1" spans="1:3">
      <c r="A6" s="49" t="s">
        <v>1500</v>
      </c>
      <c r="B6" s="50">
        <v>136023</v>
      </c>
      <c r="C6" s="50">
        <v>135938</v>
      </c>
    </row>
    <row r="7" s="42" customFormat="1" ht="37" customHeight="1" spans="1:3">
      <c r="A7" s="49" t="s">
        <v>1501</v>
      </c>
      <c r="B7" s="50">
        <v>557</v>
      </c>
      <c r="C7" s="50">
        <v>541</v>
      </c>
    </row>
    <row r="8" s="42" customFormat="1" ht="37" customHeight="1" spans="1:3">
      <c r="A8" s="49" t="s">
        <v>1502</v>
      </c>
      <c r="B8" s="50">
        <v>26455</v>
      </c>
      <c r="C8" s="50">
        <v>17390</v>
      </c>
    </row>
    <row r="9" s="42" customFormat="1" ht="37" customHeight="1" spans="1:3">
      <c r="A9" s="48" t="s">
        <v>1503</v>
      </c>
      <c r="B9" s="51">
        <f>SUM(B5:B8)</f>
        <v>662942</v>
      </c>
      <c r="C9" s="51">
        <f>SUM(C5:C8)</f>
        <v>623883</v>
      </c>
    </row>
    <row r="10" s="42" customFormat="1" ht="20" customHeight="1"/>
    <row r="11" s="42" customFormat="1" ht="20" customHeight="1"/>
    <row r="12" s="42" customFormat="1" ht="20" customHeight="1"/>
    <row r="13" s="42" customFormat="1" ht="20" customHeight="1"/>
    <row r="14" s="42" customFormat="1" ht="20" customHeight="1"/>
    <row r="15" s="42" customFormat="1" ht="20" customHeight="1"/>
    <row r="16" s="42" customFormat="1" ht="20" customHeight="1"/>
    <row r="17" s="42" customFormat="1" ht="20" customHeight="1"/>
    <row r="18" s="42" customFormat="1" ht="20" customHeight="1"/>
    <row r="19" s="42" customFormat="1" ht="20" customHeight="1"/>
    <row r="20" s="42" customFormat="1" ht="20" customHeight="1"/>
    <row r="21" s="42" customFormat="1" ht="20" customHeight="1"/>
    <row r="22" s="42" customFormat="1" ht="20" customHeight="1"/>
    <row r="23" s="42" customFormat="1" ht="20" customHeight="1"/>
  </sheetData>
  <mergeCells count="3">
    <mergeCell ref="A1:C1"/>
    <mergeCell ref="B3:C3"/>
    <mergeCell ref="A3:A4"/>
  </mergeCells>
  <printOptions horizontalCentered="1"/>
  <pageMargins left="0.786805555555556" right="0.786805555555556" top="0.786805555555556" bottom="0.944444444444444" header="0.5" footer="0.786805555555556"/>
  <pageSetup paperSize="9" firstPageNumber="89" fitToHeight="0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30"/>
  <sheetViews>
    <sheetView view="pageBreakPreview" zoomScaleNormal="100" topLeftCell="A16" workbookViewId="0">
      <selection activeCell="P29" sqref="P29"/>
    </sheetView>
  </sheetViews>
  <sheetFormatPr defaultColWidth="9" defaultRowHeight="21" customHeight="1" outlineLevelCol="5"/>
  <cols>
    <col min="1" max="1" width="25.25" style="329" customWidth="1"/>
    <col min="2" max="2" width="10.875" style="330" customWidth="1"/>
    <col min="3" max="3" width="11.75" style="330" customWidth="1"/>
    <col min="4" max="4" width="8.75" style="330" customWidth="1"/>
    <col min="5" max="5" width="9.075" style="330" customWidth="1"/>
    <col min="6" max="6" width="11.75" style="330" customWidth="1"/>
    <col min="7" max="254" width="9" style="329"/>
  </cols>
  <sheetData>
    <row r="1" s="329" customFormat="1" ht="42" customHeight="1" spans="1:6">
      <c r="A1" s="192" t="s">
        <v>35</v>
      </c>
      <c r="B1" s="193"/>
      <c r="C1" s="193"/>
      <c r="D1" s="193"/>
      <c r="E1" s="193"/>
      <c r="F1" s="193"/>
    </row>
    <row r="2" s="329" customFormat="1" ht="14" customHeight="1" spans="1:6">
      <c r="A2" s="331"/>
      <c r="B2" s="332"/>
      <c r="C2" s="332"/>
      <c r="D2" s="332"/>
      <c r="E2" s="333" t="s">
        <v>36</v>
      </c>
      <c r="F2" s="334"/>
    </row>
    <row r="3" s="329" customFormat="1" customHeight="1" spans="1:6">
      <c r="A3" s="335" t="s">
        <v>37</v>
      </c>
      <c r="B3" s="323" t="s">
        <v>3</v>
      </c>
      <c r="C3" s="323" t="s">
        <v>4</v>
      </c>
      <c r="D3" s="323" t="s">
        <v>5</v>
      </c>
      <c r="E3" s="323" t="s">
        <v>6</v>
      </c>
      <c r="F3" s="323" t="s">
        <v>7</v>
      </c>
    </row>
    <row r="4" s="329" customFormat="1" customHeight="1" spans="1:6">
      <c r="A4" s="336" t="s">
        <v>38</v>
      </c>
      <c r="B4" s="337">
        <v>34252</v>
      </c>
      <c r="C4" s="337">
        <v>34925</v>
      </c>
      <c r="D4" s="337">
        <v>29759</v>
      </c>
      <c r="E4" s="338">
        <v>85.2</v>
      </c>
      <c r="F4" s="339">
        <v>86.8</v>
      </c>
    </row>
    <row r="5" s="329" customFormat="1" customHeight="1" spans="1:6">
      <c r="A5" s="336" t="s">
        <v>39</v>
      </c>
      <c r="B5" s="340"/>
      <c r="C5" s="340"/>
      <c r="D5" s="340"/>
      <c r="E5" s="339"/>
      <c r="F5" s="341"/>
    </row>
    <row r="6" s="329" customFormat="1" customHeight="1" spans="1:6">
      <c r="A6" s="336" t="s">
        <v>40</v>
      </c>
      <c r="B6" s="337">
        <v>307</v>
      </c>
      <c r="C6" s="337">
        <v>439</v>
      </c>
      <c r="D6" s="337">
        <v>389</v>
      </c>
      <c r="E6" s="338">
        <v>88.6</v>
      </c>
      <c r="F6" s="339">
        <v>70.2</v>
      </c>
    </row>
    <row r="7" s="329" customFormat="1" customHeight="1" spans="1:6">
      <c r="A7" s="336" t="s">
        <v>41</v>
      </c>
      <c r="B7" s="337">
        <v>10343</v>
      </c>
      <c r="C7" s="337">
        <v>10391</v>
      </c>
      <c r="D7" s="337">
        <v>7855</v>
      </c>
      <c r="E7" s="338">
        <v>75.6</v>
      </c>
      <c r="F7" s="339">
        <v>61.4</v>
      </c>
    </row>
    <row r="8" s="329" customFormat="1" customHeight="1" spans="1:6">
      <c r="A8" s="336" t="s">
        <v>42</v>
      </c>
      <c r="B8" s="337">
        <v>53806</v>
      </c>
      <c r="C8" s="337">
        <v>70098</v>
      </c>
      <c r="D8" s="337">
        <v>70909</v>
      </c>
      <c r="E8" s="338">
        <v>101.2</v>
      </c>
      <c r="F8" s="339">
        <v>102.6</v>
      </c>
    </row>
    <row r="9" s="329" customFormat="1" customHeight="1" spans="1:6">
      <c r="A9" s="336" t="s">
        <v>43</v>
      </c>
      <c r="B9" s="337">
        <v>99</v>
      </c>
      <c r="C9" s="337">
        <v>213</v>
      </c>
      <c r="D9" s="337">
        <v>173</v>
      </c>
      <c r="E9" s="338">
        <v>81.2</v>
      </c>
      <c r="F9" s="339">
        <v>34.7</v>
      </c>
    </row>
    <row r="10" s="329" customFormat="1" customHeight="1" spans="1:6">
      <c r="A10" s="336" t="s">
        <v>44</v>
      </c>
      <c r="B10" s="337">
        <v>3487</v>
      </c>
      <c r="C10" s="337">
        <v>7574</v>
      </c>
      <c r="D10" s="337">
        <v>3939</v>
      </c>
      <c r="E10" s="338">
        <v>52</v>
      </c>
      <c r="F10" s="339">
        <v>96.7</v>
      </c>
    </row>
    <row r="11" s="329" customFormat="1" customHeight="1" spans="1:6">
      <c r="A11" s="336" t="s">
        <v>45</v>
      </c>
      <c r="B11" s="337">
        <v>51147</v>
      </c>
      <c r="C11" s="337">
        <v>69036</v>
      </c>
      <c r="D11" s="337">
        <v>65611</v>
      </c>
      <c r="E11" s="338">
        <v>95</v>
      </c>
      <c r="F11" s="339">
        <v>102.6</v>
      </c>
    </row>
    <row r="12" s="329" customFormat="1" customHeight="1" spans="1:6">
      <c r="A12" s="336" t="s">
        <v>46</v>
      </c>
      <c r="B12" s="337">
        <v>28020</v>
      </c>
      <c r="C12" s="337">
        <v>29141</v>
      </c>
      <c r="D12" s="337">
        <v>30799</v>
      </c>
      <c r="E12" s="338">
        <v>105.7</v>
      </c>
      <c r="F12" s="339">
        <v>109.7</v>
      </c>
    </row>
    <row r="13" s="329" customFormat="1" customHeight="1" spans="1:6">
      <c r="A13" s="342" t="s">
        <v>47</v>
      </c>
      <c r="B13" s="337">
        <v>477</v>
      </c>
      <c r="C13" s="337">
        <v>8271</v>
      </c>
      <c r="D13" s="337">
        <v>7457</v>
      </c>
      <c r="E13" s="338">
        <v>90.2</v>
      </c>
      <c r="F13" s="339">
        <v>76</v>
      </c>
    </row>
    <row r="14" s="329" customFormat="1" customHeight="1" spans="1:6">
      <c r="A14" s="336" t="s">
        <v>48</v>
      </c>
      <c r="B14" s="337">
        <v>3327</v>
      </c>
      <c r="C14" s="337">
        <v>3642</v>
      </c>
      <c r="D14" s="337">
        <v>3392</v>
      </c>
      <c r="E14" s="338">
        <v>93.1</v>
      </c>
      <c r="F14" s="339">
        <v>75.4</v>
      </c>
    </row>
    <row r="15" s="329" customFormat="1" customHeight="1" spans="1:6">
      <c r="A15" s="336" t="s">
        <v>49</v>
      </c>
      <c r="B15" s="337">
        <v>76630</v>
      </c>
      <c r="C15" s="337">
        <v>117111</v>
      </c>
      <c r="D15" s="337">
        <v>128355</v>
      </c>
      <c r="E15" s="338">
        <v>109.6</v>
      </c>
      <c r="F15" s="339">
        <v>100</v>
      </c>
    </row>
    <row r="16" s="329" customFormat="1" customHeight="1" spans="1:6">
      <c r="A16" s="336" t="s">
        <v>50</v>
      </c>
      <c r="B16" s="337">
        <v>4858</v>
      </c>
      <c r="C16" s="337">
        <v>17475</v>
      </c>
      <c r="D16" s="337">
        <v>17450</v>
      </c>
      <c r="E16" s="338">
        <v>99.9</v>
      </c>
      <c r="F16" s="339">
        <v>67.5</v>
      </c>
    </row>
    <row r="17" s="329" customFormat="1" customHeight="1" spans="1:6">
      <c r="A17" s="342" t="s">
        <v>51</v>
      </c>
      <c r="B17" s="337">
        <v>329</v>
      </c>
      <c r="C17" s="337">
        <v>1669</v>
      </c>
      <c r="D17" s="337">
        <v>1481</v>
      </c>
      <c r="E17" s="338">
        <v>88.7</v>
      </c>
      <c r="F17" s="339">
        <v>194.1</v>
      </c>
    </row>
    <row r="18" s="329" customFormat="1" customHeight="1" spans="1:6">
      <c r="A18" s="336" t="s">
        <v>52</v>
      </c>
      <c r="B18" s="337">
        <v>350</v>
      </c>
      <c r="C18" s="337">
        <v>976</v>
      </c>
      <c r="D18" s="337">
        <v>2222</v>
      </c>
      <c r="E18" s="338">
        <v>227.7</v>
      </c>
      <c r="F18" s="339">
        <v>552.7</v>
      </c>
    </row>
    <row r="19" s="329" customFormat="1" customHeight="1" spans="1:6">
      <c r="A19" s="336" t="s">
        <v>53</v>
      </c>
      <c r="B19" s="337">
        <v>118</v>
      </c>
      <c r="C19" s="337">
        <v>449</v>
      </c>
      <c r="D19" s="337">
        <v>60</v>
      </c>
      <c r="E19" s="338">
        <v>13.4</v>
      </c>
      <c r="F19" s="339">
        <v>100</v>
      </c>
    </row>
    <row r="20" s="329" customFormat="1" customHeight="1" spans="1:6">
      <c r="A20" s="336" t="s">
        <v>54</v>
      </c>
      <c r="B20" s="337"/>
      <c r="C20" s="337"/>
      <c r="D20" s="337"/>
      <c r="E20" s="338"/>
      <c r="F20" s="339"/>
    </row>
    <row r="21" s="329" customFormat="1" customHeight="1" spans="1:6">
      <c r="A21" s="336" t="s">
        <v>55</v>
      </c>
      <c r="B21" s="337">
        <v>1307</v>
      </c>
      <c r="C21" s="337">
        <v>1920</v>
      </c>
      <c r="D21" s="337">
        <v>1658</v>
      </c>
      <c r="E21" s="338">
        <v>86.4</v>
      </c>
      <c r="F21" s="339">
        <v>-120.3</v>
      </c>
    </row>
    <row r="22" s="329" customFormat="1" customHeight="1" spans="1:6">
      <c r="A22" s="336" t="s">
        <v>56</v>
      </c>
      <c r="B22" s="337">
        <v>9250</v>
      </c>
      <c r="C22" s="337">
        <v>9495</v>
      </c>
      <c r="D22" s="337">
        <v>13638</v>
      </c>
      <c r="E22" s="338">
        <v>143.6</v>
      </c>
      <c r="F22" s="339">
        <v>77.7</v>
      </c>
    </row>
    <row r="23" s="329" customFormat="1" customHeight="1" spans="1:6">
      <c r="A23" s="343" t="s">
        <v>57</v>
      </c>
      <c r="B23" s="337">
        <v>598</v>
      </c>
      <c r="C23" s="337">
        <v>673</v>
      </c>
      <c r="D23" s="337">
        <v>1388</v>
      </c>
      <c r="E23" s="338">
        <v>206.2</v>
      </c>
      <c r="F23" s="339">
        <v>131.4</v>
      </c>
    </row>
    <row r="24" s="329" customFormat="1" customHeight="1" spans="1:6">
      <c r="A24" s="343" t="s">
        <v>58</v>
      </c>
      <c r="B24" s="337">
        <v>1695</v>
      </c>
      <c r="C24" s="337">
        <v>3504</v>
      </c>
      <c r="D24" s="337">
        <v>5461</v>
      </c>
      <c r="E24" s="338">
        <v>155.9</v>
      </c>
      <c r="F24" s="339">
        <v>166.8</v>
      </c>
    </row>
    <row r="25" s="329" customFormat="1" customHeight="1" spans="1:6">
      <c r="A25" s="343" t="s">
        <v>59</v>
      </c>
      <c r="B25" s="337">
        <v>3191</v>
      </c>
      <c r="C25" s="337"/>
      <c r="D25" s="337"/>
      <c r="E25" s="338"/>
      <c r="F25" s="339"/>
    </row>
    <row r="26" s="329" customFormat="1" customHeight="1" spans="1:6">
      <c r="A26" s="336" t="s">
        <v>60</v>
      </c>
      <c r="B26" s="337">
        <v>23968</v>
      </c>
      <c r="C26" s="337">
        <v>16617</v>
      </c>
      <c r="D26" s="337">
        <v>1720</v>
      </c>
      <c r="E26" s="338">
        <v>10.4</v>
      </c>
      <c r="F26" s="339">
        <v>4300</v>
      </c>
    </row>
    <row r="27" s="329" customFormat="1" customHeight="1" spans="1:6">
      <c r="A27" s="342" t="s">
        <v>61</v>
      </c>
      <c r="B27" s="337">
        <v>11372</v>
      </c>
      <c r="C27" s="337">
        <v>11372</v>
      </c>
      <c r="D27" s="337">
        <v>11038</v>
      </c>
      <c r="E27" s="338">
        <v>97.1</v>
      </c>
      <c r="F27" s="339">
        <v>106.1</v>
      </c>
    </row>
    <row r="28" s="329" customFormat="1" customHeight="1" spans="1:6">
      <c r="A28" s="342" t="s">
        <v>62</v>
      </c>
      <c r="B28" s="337">
        <v>100</v>
      </c>
      <c r="C28" s="337">
        <v>100</v>
      </c>
      <c r="D28" s="337">
        <v>39</v>
      </c>
      <c r="E28" s="338">
        <v>39</v>
      </c>
      <c r="F28" s="339">
        <v>95.1</v>
      </c>
    </row>
    <row r="29" s="329" customFormat="1" customHeight="1" spans="1:6">
      <c r="A29" s="344" t="s">
        <v>63</v>
      </c>
      <c r="B29" s="345">
        <v>319031</v>
      </c>
      <c r="C29" s="345">
        <v>415091</v>
      </c>
      <c r="D29" s="345">
        <v>404793</v>
      </c>
      <c r="E29" s="346">
        <v>97.5</v>
      </c>
      <c r="F29" s="346">
        <v>97.8</v>
      </c>
    </row>
    <row r="30" ht="29" customHeight="1" spans="1:6">
      <c r="A30" s="347"/>
      <c r="B30" s="347"/>
      <c r="C30" s="347"/>
      <c r="D30" s="347"/>
      <c r="E30" s="347"/>
      <c r="F30" s="347"/>
    </row>
  </sheetData>
  <mergeCells count="3">
    <mergeCell ref="A1:F1"/>
    <mergeCell ref="E2:F2"/>
    <mergeCell ref="A30:F30"/>
  </mergeCells>
  <printOptions horizontalCentered="1"/>
  <pageMargins left="0.786805555555556" right="0.786805555555556" top="0.786805555555556" bottom="0.944444444444444" header="0.5" footer="0.786805555555556"/>
  <pageSetup paperSize="9" firstPageNumber="5" fitToHeight="0" orientation="portrait" useFirstPageNumber="1" horizontalDpi="600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256"/>
  <sheetViews>
    <sheetView tabSelected="1" view="pageBreakPreview" zoomScale="130" zoomScaleNormal="100" workbookViewId="0">
      <selection activeCell="C11" sqref="C11"/>
    </sheetView>
  </sheetViews>
  <sheetFormatPr defaultColWidth="9" defaultRowHeight="14.4" outlineLevelCol="3"/>
  <cols>
    <col min="1" max="1" width="33.2916666666667" style="42" customWidth="1"/>
    <col min="2" max="4" width="15.375" style="42" customWidth="1"/>
    <col min="5" max="16384" width="9" style="42"/>
  </cols>
  <sheetData>
    <row r="1" s="42" customFormat="1" ht="45" customHeight="1" spans="1:4">
      <c r="A1" s="22" t="s">
        <v>1504</v>
      </c>
      <c r="B1" s="22"/>
      <c r="C1" s="22"/>
      <c r="D1" s="22"/>
    </row>
    <row r="2" s="42" customFormat="1" ht="32" customHeight="1" spans="1:4">
      <c r="A2" s="25"/>
      <c r="B2" s="25"/>
      <c r="C2" s="25"/>
      <c r="D2" s="43" t="s">
        <v>1060</v>
      </c>
    </row>
    <row r="3" s="42" customFormat="1" ht="35" customHeight="1" spans="1:4">
      <c r="A3" s="27" t="s">
        <v>1505</v>
      </c>
      <c r="B3" s="27" t="s">
        <v>1506</v>
      </c>
      <c r="C3" s="27" t="s">
        <v>1507</v>
      </c>
      <c r="D3" s="26" t="s">
        <v>1427</v>
      </c>
    </row>
    <row r="4" s="42" customFormat="1" ht="35" customHeight="1" spans="1:4">
      <c r="A4" s="33" t="s">
        <v>1508</v>
      </c>
      <c r="B4" s="34">
        <v>292804</v>
      </c>
      <c r="C4" s="34">
        <v>175377</v>
      </c>
      <c r="D4" s="34">
        <v>468181</v>
      </c>
    </row>
    <row r="5" s="42" customFormat="1" ht="35" customHeight="1" spans="1:4">
      <c r="A5" s="33" t="s">
        <v>1509</v>
      </c>
      <c r="B5" s="34">
        <v>351845</v>
      </c>
      <c r="C5" s="34">
        <v>275840</v>
      </c>
      <c r="D5" s="34">
        <v>627685</v>
      </c>
    </row>
    <row r="6" s="42" customFormat="1" ht="35" customHeight="1" spans="1:4">
      <c r="A6" s="33" t="s">
        <v>1510</v>
      </c>
      <c r="B6" s="34">
        <v>-692</v>
      </c>
      <c r="C6" s="34">
        <v>24700</v>
      </c>
      <c r="D6" s="34">
        <f t="shared" ref="D6:D11" si="0">B6+C6</f>
        <v>24008</v>
      </c>
    </row>
    <row r="7" s="42" customFormat="1" ht="35" customHeight="1" spans="1:4">
      <c r="A7" s="28" t="s">
        <v>1511</v>
      </c>
      <c r="B7" s="30">
        <v>4121</v>
      </c>
      <c r="C7" s="30"/>
      <c r="D7" s="30">
        <v>4121</v>
      </c>
    </row>
    <row r="8" s="42" customFormat="1" ht="35" customHeight="1" spans="1:4">
      <c r="A8" s="33" t="s">
        <v>1512</v>
      </c>
      <c r="B8" s="34">
        <f>D8-C8</f>
        <v>35820</v>
      </c>
      <c r="C8" s="34">
        <v>4765</v>
      </c>
      <c r="D8" s="34">
        <v>40585</v>
      </c>
    </row>
    <row r="9" s="42" customFormat="1" ht="35" customHeight="1" spans="1:4">
      <c r="A9" s="33" t="s">
        <v>1513</v>
      </c>
      <c r="B9" s="34">
        <v>46832</v>
      </c>
      <c r="C9" s="34">
        <v>14185</v>
      </c>
      <c r="D9" s="34">
        <f t="shared" si="0"/>
        <v>61017</v>
      </c>
    </row>
    <row r="10" s="42" customFormat="1" ht="35" customHeight="1" spans="1:4">
      <c r="A10" s="33" t="s">
        <v>1514</v>
      </c>
      <c r="B10" s="34">
        <v>300348</v>
      </c>
      <c r="C10" s="34">
        <v>254277</v>
      </c>
      <c r="D10" s="34">
        <v>554625</v>
      </c>
    </row>
    <row r="11" s="42" customFormat="1" ht="35" customHeight="1" spans="1:4">
      <c r="A11" s="33" t="s">
        <v>1515</v>
      </c>
      <c r="B11" s="34">
        <v>11012</v>
      </c>
      <c r="C11" s="34">
        <v>7220</v>
      </c>
      <c r="D11" s="34">
        <f t="shared" si="0"/>
        <v>18232</v>
      </c>
    </row>
    <row r="12" s="42" customFormat="1" ht="44" customHeight="1" spans="1:4">
      <c r="A12" s="25" t="s">
        <v>1516</v>
      </c>
      <c r="B12" s="25"/>
      <c r="C12" s="24"/>
      <c r="D12" s="24"/>
    </row>
    <row r="13" s="15" customFormat="1" ht="15.6"/>
    <row r="14" s="15" customFormat="1" ht="15.6"/>
    <row r="15" s="15" customFormat="1" ht="15.6"/>
    <row r="16" s="15" customFormat="1" ht="15.6"/>
    <row r="17" s="15" customFormat="1" ht="15.6"/>
    <row r="18" s="15" customFormat="1" ht="15.6"/>
    <row r="19" s="15" customFormat="1" ht="15.6"/>
    <row r="20" s="15" customFormat="1" ht="15.6"/>
    <row r="21" s="15" customFormat="1" ht="15.6"/>
    <row r="22" s="15" customFormat="1" ht="15.6"/>
    <row r="23" s="15" customFormat="1" ht="15.6"/>
    <row r="24" s="15" customFormat="1" ht="15.6"/>
    <row r="25" s="15" customFormat="1" ht="15.6"/>
    <row r="26" s="15" customFormat="1" ht="15.6"/>
    <row r="27" s="15" customFormat="1" ht="15.6"/>
    <row r="28" s="15" customFormat="1" ht="15.6"/>
    <row r="29" s="15" customFormat="1" ht="15.6"/>
    <row r="30" s="15" customFormat="1" ht="15.6"/>
    <row r="31" s="15" customFormat="1" ht="15.6"/>
    <row r="32" s="15" customFormat="1" ht="15.6"/>
    <row r="33" s="15" customFormat="1" ht="15.6"/>
    <row r="34" s="15" customFormat="1" ht="15.6"/>
    <row r="35" s="15" customFormat="1" ht="15.6"/>
    <row r="36" s="15" customFormat="1" ht="15.6"/>
    <row r="37" s="15" customFormat="1" ht="15.6"/>
    <row r="38" s="15" customFormat="1" ht="15.6"/>
    <row r="39" s="15" customFormat="1" ht="15.6"/>
    <row r="40" s="15" customFormat="1" ht="15.6"/>
    <row r="41" s="15" customFormat="1" ht="15.6"/>
    <row r="42" s="15" customFormat="1" ht="15.6"/>
    <row r="43" s="15" customFormat="1" ht="15.6"/>
    <row r="44" s="15" customFormat="1" ht="15.6"/>
    <row r="45" s="15" customFormat="1" ht="15.6"/>
    <row r="46" s="15" customFormat="1" ht="15.6"/>
    <row r="47" s="15" customFormat="1" ht="15.6"/>
    <row r="48" s="15" customFormat="1" ht="15.6"/>
    <row r="49" s="15" customFormat="1" ht="15.6"/>
    <row r="50" s="15" customFormat="1" ht="15.6"/>
    <row r="51" s="15" customFormat="1" ht="15.6"/>
    <row r="52" s="15" customFormat="1" ht="15.6"/>
    <row r="53" s="15" customFormat="1" ht="15.6"/>
    <row r="54" s="15" customFormat="1" ht="15.6"/>
    <row r="55" s="15" customFormat="1" ht="15.6"/>
    <row r="56" s="15" customFormat="1" ht="15.6"/>
    <row r="57" s="15" customFormat="1" ht="15.6"/>
    <row r="58" s="15" customFormat="1" ht="15.6"/>
    <row r="59" s="15" customFormat="1" ht="15.6"/>
    <row r="60" s="15" customFormat="1" ht="15.6"/>
    <row r="61" s="15" customFormat="1" ht="15.6"/>
    <row r="62" s="15" customFormat="1" ht="15.6"/>
    <row r="63" s="15" customFormat="1" ht="15.6"/>
    <row r="64" s="15" customFormat="1" ht="15.6"/>
    <row r="65" s="15" customFormat="1" ht="15.6"/>
    <row r="66" s="15" customFormat="1" ht="15.6"/>
    <row r="67" s="15" customFormat="1" ht="15.6"/>
    <row r="68" s="15" customFormat="1" ht="15.6"/>
    <row r="69" s="15" customFormat="1" ht="15.6"/>
    <row r="70" s="15" customFormat="1" ht="15.6"/>
    <row r="71" s="15" customFormat="1" ht="15.6"/>
    <row r="72" s="15" customFormat="1" ht="15.6"/>
    <row r="73" s="15" customFormat="1" ht="15.6"/>
    <row r="74" s="15" customFormat="1" ht="15.6"/>
    <row r="75" s="15" customFormat="1" ht="15.6"/>
    <row r="76" s="15" customFormat="1" ht="15.6"/>
    <row r="77" s="15" customFormat="1" ht="15.6"/>
    <row r="78" s="15" customFormat="1" ht="15.6"/>
    <row r="79" s="15" customFormat="1" ht="15.6"/>
    <row r="80" s="15" customFormat="1" ht="15.6"/>
    <row r="81" s="15" customFormat="1" ht="15.6"/>
    <row r="82" s="15" customFormat="1" ht="15.6"/>
    <row r="83" s="15" customFormat="1" ht="15.6"/>
    <row r="84" s="15" customFormat="1" ht="15.6"/>
    <row r="85" s="15" customFormat="1" ht="15.6"/>
    <row r="86" s="15" customFormat="1" ht="15.6"/>
    <row r="87" s="15" customFormat="1" ht="15.6"/>
    <row r="88" s="15" customFormat="1" ht="15.6"/>
    <row r="89" s="15" customFormat="1" ht="15.6"/>
    <row r="90" s="15" customFormat="1" ht="15.6"/>
    <row r="91" s="15" customFormat="1" ht="15.6"/>
    <row r="92" s="15" customFormat="1" ht="15.6"/>
    <row r="93" s="15" customFormat="1" ht="15.6"/>
    <row r="94" s="15" customFormat="1" ht="15.6"/>
    <row r="95" s="15" customFormat="1" ht="15.6"/>
    <row r="96" s="15" customFormat="1" ht="15.6"/>
    <row r="97" s="15" customFormat="1" ht="15.6"/>
    <row r="98" s="15" customFormat="1" ht="15.6"/>
    <row r="99" s="15" customFormat="1" ht="15.6"/>
    <row r="100" s="15" customFormat="1" ht="15.6"/>
    <row r="101" s="15" customFormat="1" ht="15.6"/>
    <row r="102" s="15" customFormat="1" ht="15.6"/>
    <row r="103" s="15" customFormat="1" ht="15.6"/>
    <row r="104" s="15" customFormat="1" ht="15.6"/>
    <row r="105" s="15" customFormat="1" ht="15.6"/>
    <row r="106" s="15" customFormat="1" ht="15.6"/>
    <row r="107" s="15" customFormat="1" ht="15.6"/>
    <row r="108" s="15" customFormat="1" ht="15.6"/>
    <row r="109" s="15" customFormat="1" ht="15.6"/>
    <row r="110" s="15" customFormat="1" ht="15.6"/>
    <row r="111" s="15" customFormat="1" ht="15.6"/>
    <row r="112" s="15" customFormat="1" ht="15.6"/>
    <row r="113" s="15" customFormat="1" ht="15.6"/>
    <row r="114" s="15" customFormat="1" ht="15.6"/>
    <row r="115" s="15" customFormat="1" ht="15.6"/>
    <row r="116" s="15" customFormat="1" ht="15.6"/>
    <row r="117" s="15" customFormat="1" ht="15.6"/>
    <row r="118" s="15" customFormat="1" ht="15.6"/>
    <row r="119" s="15" customFormat="1" ht="15.6"/>
    <row r="120" s="15" customFormat="1" ht="15.6"/>
    <row r="121" s="15" customFormat="1" ht="15.6"/>
    <row r="122" s="15" customFormat="1" ht="15.6"/>
    <row r="123" s="15" customFormat="1" ht="15.6"/>
    <row r="124" s="15" customFormat="1" ht="15.6"/>
    <row r="125" s="15" customFormat="1" ht="15.6"/>
    <row r="126" s="15" customFormat="1" ht="15.6"/>
    <row r="127" s="15" customFormat="1" ht="15.6"/>
    <row r="128" s="15" customFormat="1" ht="15.6"/>
    <row r="129" s="15" customFormat="1" ht="15.6"/>
    <row r="130" s="15" customFormat="1" ht="15.6"/>
    <row r="131" s="15" customFormat="1" ht="15.6"/>
    <row r="132" s="15" customFormat="1" ht="15.6"/>
    <row r="133" s="15" customFormat="1" ht="15.6"/>
    <row r="134" s="15" customFormat="1" ht="15.6"/>
    <row r="135" s="15" customFormat="1" ht="15.6"/>
    <row r="136" s="15" customFormat="1" ht="15.6"/>
    <row r="137" s="15" customFormat="1" ht="15.6"/>
    <row r="138" s="15" customFormat="1" ht="15.6"/>
    <row r="139" s="15" customFormat="1" ht="15.6"/>
    <row r="140" s="15" customFormat="1" ht="15.6"/>
    <row r="141" s="15" customFormat="1" ht="15.6"/>
    <row r="142" s="15" customFormat="1" ht="15.6"/>
    <row r="143" s="15" customFormat="1" ht="15.6"/>
    <row r="144" s="15" customFormat="1" ht="15.6"/>
    <row r="145" s="15" customFormat="1" ht="15.6"/>
    <row r="146" s="15" customFormat="1" ht="15.6"/>
    <row r="147" s="15" customFormat="1" ht="15.6"/>
    <row r="148" s="15" customFormat="1" ht="15.6"/>
    <row r="149" s="15" customFormat="1" ht="15.6"/>
    <row r="150" s="15" customFormat="1" ht="15.6"/>
    <row r="151" s="15" customFormat="1" ht="15.6"/>
    <row r="152" s="15" customFormat="1" ht="15.6"/>
    <row r="153" s="15" customFormat="1" ht="15.6"/>
    <row r="154" s="15" customFormat="1" ht="15.6"/>
    <row r="155" s="15" customFormat="1" ht="15.6"/>
    <row r="156" s="15" customFormat="1" ht="15.6"/>
    <row r="157" s="15" customFormat="1" ht="15.6"/>
    <row r="158" s="15" customFormat="1" ht="15.6"/>
    <row r="159" s="15" customFormat="1" ht="15.6"/>
    <row r="160" s="15" customFormat="1" ht="15.6"/>
    <row r="161" s="15" customFormat="1" ht="15.6"/>
    <row r="162" s="15" customFormat="1" ht="15.6"/>
    <row r="163" s="15" customFormat="1" ht="15.6"/>
    <row r="164" s="15" customFormat="1" ht="15.6"/>
    <row r="165" s="15" customFormat="1" ht="15.6"/>
    <row r="166" s="15" customFormat="1" ht="15.6"/>
    <row r="167" s="15" customFormat="1" ht="15.6"/>
    <row r="168" s="15" customFormat="1" ht="15.6"/>
    <row r="169" s="15" customFormat="1" ht="15.6"/>
    <row r="170" s="15" customFormat="1" ht="15.6"/>
    <row r="171" s="15" customFormat="1" ht="15.6"/>
    <row r="172" s="15" customFormat="1" ht="15.6"/>
    <row r="173" s="15" customFormat="1" ht="15.6"/>
    <row r="174" s="15" customFormat="1" ht="15.6"/>
    <row r="175" s="15" customFormat="1" ht="15.6"/>
    <row r="176" s="15" customFormat="1" ht="15.6"/>
    <row r="177" s="15" customFormat="1" ht="15.6"/>
    <row r="178" s="15" customFormat="1" ht="15.6"/>
    <row r="179" s="15" customFormat="1" ht="15.6"/>
    <row r="180" s="15" customFormat="1" ht="15.6"/>
    <row r="181" s="15" customFormat="1" ht="15.6"/>
    <row r="182" s="15" customFormat="1" ht="15.6"/>
    <row r="183" s="15" customFormat="1" ht="15.6"/>
    <row r="184" s="15" customFormat="1" ht="15.6"/>
    <row r="185" s="15" customFormat="1" ht="15.6"/>
    <row r="186" s="15" customFormat="1" ht="15.6"/>
    <row r="187" s="15" customFormat="1" ht="15.6"/>
    <row r="188" s="15" customFormat="1" ht="15.6"/>
    <row r="189" s="15" customFormat="1" ht="15.6"/>
    <row r="190" s="15" customFormat="1" ht="15.6"/>
    <row r="191" s="15" customFormat="1" ht="15.6"/>
    <row r="192" s="15" customFormat="1" ht="15.6"/>
    <row r="193" s="15" customFormat="1" ht="15.6"/>
    <row r="194" s="15" customFormat="1" ht="15.6"/>
    <row r="195" s="15" customFormat="1" ht="15.6"/>
    <row r="196" s="15" customFormat="1" ht="15.6"/>
    <row r="197" s="15" customFormat="1" ht="15.6"/>
    <row r="198" s="15" customFormat="1" ht="15.6"/>
    <row r="199" s="15" customFormat="1" ht="15.6"/>
    <row r="200" s="15" customFormat="1" ht="15.6"/>
    <row r="201" s="15" customFormat="1" ht="15.6"/>
    <row r="202" s="15" customFormat="1" ht="15.6"/>
    <row r="203" s="15" customFormat="1" ht="15.6"/>
    <row r="204" s="15" customFormat="1" ht="15.6"/>
    <row r="205" s="15" customFormat="1" ht="15.6"/>
    <row r="206" s="15" customFormat="1" ht="15.6"/>
    <row r="207" s="15" customFormat="1" ht="15.6"/>
    <row r="208" s="15" customFormat="1" ht="15.6"/>
    <row r="209" s="15" customFormat="1" ht="15.6"/>
    <row r="210" s="15" customFormat="1" ht="15.6"/>
    <row r="211" s="15" customFormat="1" ht="15.6"/>
    <row r="212" s="15" customFormat="1" ht="15.6"/>
    <row r="213" s="15" customFormat="1" ht="15.6"/>
    <row r="214" s="15" customFormat="1" ht="15.6"/>
    <row r="215" s="15" customFormat="1" ht="15.6"/>
    <row r="216" s="15" customFormat="1" ht="15.6"/>
    <row r="217" s="15" customFormat="1" ht="15.6"/>
    <row r="218" s="15" customFormat="1" ht="15.6"/>
    <row r="219" s="15" customFormat="1" ht="15.6"/>
    <row r="220" s="15" customFormat="1" ht="15.6"/>
    <row r="221" s="15" customFormat="1" ht="15.6"/>
    <row r="222" s="15" customFormat="1" ht="15.6"/>
    <row r="223" s="15" customFormat="1" ht="15.6"/>
    <row r="224" s="15" customFormat="1" ht="15.6"/>
    <row r="225" s="15" customFormat="1" ht="15.6"/>
    <row r="226" s="15" customFormat="1" ht="15.6"/>
    <row r="227" s="15" customFormat="1" ht="15.6"/>
    <row r="228" s="15" customFormat="1" ht="15.6"/>
    <row r="229" s="15" customFormat="1" ht="15.6"/>
    <row r="230" s="15" customFormat="1" ht="15.6"/>
    <row r="231" s="15" customFormat="1" ht="15.6"/>
    <row r="232" s="15" customFormat="1" ht="15.6"/>
    <row r="233" s="15" customFormat="1" ht="15.6"/>
    <row r="234" s="15" customFormat="1" ht="15.6"/>
    <row r="235" s="15" customFormat="1" ht="15.6"/>
    <row r="236" s="15" customFormat="1" ht="15.6"/>
    <row r="237" s="15" customFormat="1" ht="15.6"/>
    <row r="238" s="15" customFormat="1" ht="15.6"/>
    <row r="239" s="15" customFormat="1" ht="15.6"/>
    <row r="240" s="15" customFormat="1" ht="15.6"/>
    <row r="241" s="15" customFormat="1" ht="15.6"/>
    <row r="242" s="15" customFormat="1" ht="15.6"/>
    <row r="243" s="15" customFormat="1" ht="15.6"/>
    <row r="244" s="15" customFormat="1" ht="15.6"/>
    <row r="245" s="15" customFormat="1" ht="15.6"/>
    <row r="246" s="15" customFormat="1" ht="15.6"/>
    <row r="247" s="15" customFormat="1" ht="15.6"/>
    <row r="248" s="15" customFormat="1" ht="15.6"/>
    <row r="249" s="15" customFormat="1" ht="15.6"/>
    <row r="250" s="15" customFormat="1" ht="15.6"/>
    <row r="251" s="15" customFormat="1" ht="15.6"/>
    <row r="252" s="15" customFormat="1" ht="15.6"/>
    <row r="253" s="15" customFormat="1" ht="15.6"/>
    <row r="254" s="15" customFormat="1" ht="15.6"/>
    <row r="255" s="15" customFormat="1" ht="15.6"/>
    <row r="256" s="15" customFormat="1" ht="15.6"/>
  </sheetData>
  <mergeCells count="2">
    <mergeCell ref="A1:D1"/>
    <mergeCell ref="A12:B12"/>
  </mergeCells>
  <printOptions horizontalCentered="1"/>
  <pageMargins left="0.786805555555556" right="0.786805555555556" top="0.786805555555556" bottom="0.944444444444444" header="0.5" footer="0.786805555555556"/>
  <pageSetup paperSize="9" firstPageNumber="90" fitToHeight="0" orientation="portrait" useFirstPageNumber="1" horizontalDpi="600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264"/>
  <sheetViews>
    <sheetView topLeftCell="A13" workbookViewId="0">
      <selection activeCell="C10" sqref="C10"/>
    </sheetView>
  </sheetViews>
  <sheetFormatPr defaultColWidth="9" defaultRowHeight="15.6" outlineLevelCol="5"/>
  <cols>
    <col min="1" max="1" width="27" style="17" customWidth="1"/>
    <col min="2" max="2" width="16.8166666666667" style="18" customWidth="1"/>
    <col min="3" max="3" width="25.5" style="19" customWidth="1"/>
    <col min="4" max="4" width="24.2" style="19" customWidth="1"/>
    <col min="5" max="5" width="13.4416666666667" style="20" customWidth="1"/>
    <col min="6" max="6" width="13" style="20" customWidth="1"/>
    <col min="7" max="16384" width="9" style="19"/>
  </cols>
  <sheetData>
    <row r="1" s="15" customFormat="1" ht="33" customHeight="1" spans="1:6">
      <c r="A1" s="21" t="s">
        <v>1517</v>
      </c>
      <c r="B1" s="21"/>
      <c r="C1" s="22"/>
      <c r="D1" s="22"/>
      <c r="E1" s="22"/>
      <c r="F1" s="22"/>
    </row>
    <row r="2" s="15" customFormat="1" ht="18" customHeight="1" spans="1:6">
      <c r="A2" s="23"/>
      <c r="B2" s="23"/>
      <c r="C2" s="24"/>
      <c r="D2" s="24"/>
      <c r="E2" s="25" t="s">
        <v>1060</v>
      </c>
      <c r="F2" s="25"/>
    </row>
    <row r="3" s="15" customFormat="1" ht="45" customHeight="1" spans="1:6">
      <c r="A3" s="26" t="s">
        <v>1259</v>
      </c>
      <c r="B3" s="26" t="s">
        <v>1518</v>
      </c>
      <c r="C3" s="27" t="s">
        <v>1260</v>
      </c>
      <c r="D3" s="27" t="s">
        <v>1261</v>
      </c>
      <c r="E3" s="27" t="s">
        <v>1519</v>
      </c>
      <c r="F3" s="27" t="s">
        <v>1520</v>
      </c>
    </row>
    <row r="4" s="15" customFormat="1" ht="30" customHeight="1" spans="1:6">
      <c r="A4" s="28" t="s">
        <v>1521</v>
      </c>
      <c r="B4" s="28" t="s">
        <v>1522</v>
      </c>
      <c r="C4" s="28" t="s">
        <v>1523</v>
      </c>
      <c r="D4" s="28" t="s">
        <v>1524</v>
      </c>
      <c r="E4" s="29" t="s">
        <v>1507</v>
      </c>
      <c r="F4" s="30">
        <v>5000</v>
      </c>
    </row>
    <row r="5" s="15" customFormat="1" ht="30" customHeight="1" spans="1:6">
      <c r="A5" s="28" t="s">
        <v>1525</v>
      </c>
      <c r="B5" s="28" t="s">
        <v>1526</v>
      </c>
      <c r="C5" s="28" t="s">
        <v>1265</v>
      </c>
      <c r="D5" s="28" t="s">
        <v>1265</v>
      </c>
      <c r="E5" s="29" t="s">
        <v>1507</v>
      </c>
      <c r="F5" s="30">
        <v>8000</v>
      </c>
    </row>
    <row r="6" s="15" customFormat="1" ht="30" customHeight="1" spans="1:6">
      <c r="A6" s="28" t="s">
        <v>1527</v>
      </c>
      <c r="B6" s="28" t="s">
        <v>1528</v>
      </c>
      <c r="C6" s="28" t="s">
        <v>1529</v>
      </c>
      <c r="D6" s="28" t="s">
        <v>1530</v>
      </c>
      <c r="E6" s="29" t="s">
        <v>1507</v>
      </c>
      <c r="F6" s="30">
        <v>30800</v>
      </c>
    </row>
    <row r="7" s="15" customFormat="1" ht="30" customHeight="1" spans="1:6">
      <c r="A7" s="28" t="s">
        <v>1531</v>
      </c>
      <c r="B7" s="28" t="s">
        <v>1532</v>
      </c>
      <c r="C7" s="28" t="s">
        <v>1533</v>
      </c>
      <c r="D7" s="28" t="s">
        <v>1534</v>
      </c>
      <c r="E7" s="29" t="s">
        <v>1507</v>
      </c>
      <c r="F7" s="30">
        <v>3000</v>
      </c>
    </row>
    <row r="8" s="15" customFormat="1" ht="30" customHeight="1" spans="1:6">
      <c r="A8" s="28" t="s">
        <v>1535</v>
      </c>
      <c r="B8" s="28" t="s">
        <v>1536</v>
      </c>
      <c r="C8" s="28" t="s">
        <v>1537</v>
      </c>
      <c r="D8" s="28" t="s">
        <v>1537</v>
      </c>
      <c r="E8" s="29" t="s">
        <v>1507</v>
      </c>
      <c r="F8" s="30">
        <v>4000</v>
      </c>
    </row>
    <row r="9" s="15" customFormat="1" ht="30" customHeight="1" spans="1:6">
      <c r="A9" s="28" t="s">
        <v>1538</v>
      </c>
      <c r="B9" s="28" t="s">
        <v>1539</v>
      </c>
      <c r="C9" s="28" t="s">
        <v>1530</v>
      </c>
      <c r="D9" s="28" t="s">
        <v>1524</v>
      </c>
      <c r="E9" s="29" t="s">
        <v>1507</v>
      </c>
      <c r="F9" s="30">
        <v>4800</v>
      </c>
    </row>
    <row r="10" s="15" customFormat="1" ht="30" customHeight="1" spans="1:6">
      <c r="A10" s="28" t="s">
        <v>1540</v>
      </c>
      <c r="B10" s="28" t="s">
        <v>1541</v>
      </c>
      <c r="C10" s="28" t="s">
        <v>1542</v>
      </c>
      <c r="D10" s="28" t="s">
        <v>1543</v>
      </c>
      <c r="E10" s="29" t="s">
        <v>1507</v>
      </c>
      <c r="F10" s="30">
        <v>7000</v>
      </c>
    </row>
    <row r="11" s="15" customFormat="1" ht="30" customHeight="1" spans="1:6">
      <c r="A11" s="28" t="s">
        <v>1544</v>
      </c>
      <c r="B11" s="28" t="s">
        <v>1522</v>
      </c>
      <c r="C11" s="28" t="s">
        <v>1523</v>
      </c>
      <c r="D11" s="28" t="s">
        <v>1529</v>
      </c>
      <c r="E11" s="29" t="s">
        <v>1507</v>
      </c>
      <c r="F11" s="30">
        <v>11900</v>
      </c>
    </row>
    <row r="12" s="15" customFormat="1" ht="30" customHeight="1" spans="1:6">
      <c r="A12" s="28" t="s">
        <v>1545</v>
      </c>
      <c r="B12" s="28" t="s">
        <v>1546</v>
      </c>
      <c r="C12" s="28" t="s">
        <v>1547</v>
      </c>
      <c r="D12" s="28" t="s">
        <v>1548</v>
      </c>
      <c r="E12" s="29" t="s">
        <v>1507</v>
      </c>
      <c r="F12" s="30">
        <v>3600</v>
      </c>
    </row>
    <row r="13" s="16" customFormat="1" ht="35" customHeight="1" spans="1:6">
      <c r="A13" s="28" t="s">
        <v>1549</v>
      </c>
      <c r="B13" s="28" t="s">
        <v>1550</v>
      </c>
      <c r="C13" s="28" t="s">
        <v>1551</v>
      </c>
      <c r="D13" s="28" t="s">
        <v>1552</v>
      </c>
      <c r="E13" s="29" t="s">
        <v>1507</v>
      </c>
      <c r="F13" s="30">
        <v>3000</v>
      </c>
    </row>
    <row r="14" s="16" customFormat="1" ht="30" customHeight="1" spans="1:6">
      <c r="A14" s="31" t="s">
        <v>1553</v>
      </c>
      <c r="B14" s="32"/>
      <c r="C14" s="33"/>
      <c r="D14" s="33"/>
      <c r="E14" s="27"/>
      <c r="F14" s="34">
        <f>SUM(F4:F13)</f>
        <v>81100</v>
      </c>
    </row>
    <row r="15" s="15" customFormat="1" ht="30" customHeight="1" spans="1:6">
      <c r="A15" s="35" t="s">
        <v>1264</v>
      </c>
      <c r="B15" s="35" t="s">
        <v>1554</v>
      </c>
      <c r="C15" s="36" t="s">
        <v>1265</v>
      </c>
      <c r="D15" s="35" t="s">
        <v>1266</v>
      </c>
      <c r="E15" s="37" t="s">
        <v>1506</v>
      </c>
      <c r="F15" s="38">
        <v>1857</v>
      </c>
    </row>
    <row r="16" s="15" customFormat="1" ht="41" customHeight="1" spans="1:6">
      <c r="A16" s="35" t="s">
        <v>1267</v>
      </c>
      <c r="B16" s="35" t="s">
        <v>1555</v>
      </c>
      <c r="C16" s="39" t="s">
        <v>1268</v>
      </c>
      <c r="D16" s="39" t="s">
        <v>1269</v>
      </c>
      <c r="E16" s="37" t="s">
        <v>1506</v>
      </c>
      <c r="F16" s="38">
        <v>350</v>
      </c>
    </row>
    <row r="17" s="15" customFormat="1" ht="30" customHeight="1" spans="1:6">
      <c r="A17" s="35" t="s">
        <v>1270</v>
      </c>
      <c r="B17" s="35" t="s">
        <v>1555</v>
      </c>
      <c r="C17" s="39" t="s">
        <v>1268</v>
      </c>
      <c r="D17" s="35" t="s">
        <v>1268</v>
      </c>
      <c r="E17" s="37" t="s">
        <v>1506</v>
      </c>
      <c r="F17" s="30">
        <v>600</v>
      </c>
    </row>
    <row r="18" s="15" customFormat="1" ht="30" customHeight="1" spans="1:6">
      <c r="A18" s="35" t="s">
        <v>1271</v>
      </c>
      <c r="B18" s="35" t="s">
        <v>1539</v>
      </c>
      <c r="C18" s="39" t="s">
        <v>1268</v>
      </c>
      <c r="D18" s="35" t="s">
        <v>1265</v>
      </c>
      <c r="E18" s="37" t="s">
        <v>1506</v>
      </c>
      <c r="F18" s="38">
        <v>4500</v>
      </c>
    </row>
    <row r="19" s="15" customFormat="1" ht="30" customHeight="1" spans="1:6">
      <c r="A19" s="35" t="s">
        <v>1272</v>
      </c>
      <c r="B19" s="35" t="s">
        <v>1539</v>
      </c>
      <c r="C19" s="39" t="s">
        <v>1268</v>
      </c>
      <c r="D19" s="35" t="s">
        <v>1273</v>
      </c>
      <c r="E19" s="37" t="s">
        <v>1506</v>
      </c>
      <c r="F19" s="38">
        <v>1100</v>
      </c>
    </row>
    <row r="20" s="15" customFormat="1" ht="35" customHeight="1" spans="1:6">
      <c r="A20" s="35" t="s">
        <v>1274</v>
      </c>
      <c r="B20" s="35" t="s">
        <v>1555</v>
      </c>
      <c r="C20" s="39" t="s">
        <v>1268</v>
      </c>
      <c r="D20" s="35" t="s">
        <v>1275</v>
      </c>
      <c r="E20" s="37" t="s">
        <v>1506</v>
      </c>
      <c r="F20" s="38">
        <v>500</v>
      </c>
    </row>
    <row r="21" s="15" customFormat="1" ht="30" customHeight="1" spans="1:6">
      <c r="A21" s="35" t="s">
        <v>1276</v>
      </c>
      <c r="B21" s="35" t="s">
        <v>1555</v>
      </c>
      <c r="C21" s="39" t="s">
        <v>1268</v>
      </c>
      <c r="D21" s="35" t="s">
        <v>1268</v>
      </c>
      <c r="E21" s="37" t="s">
        <v>1506</v>
      </c>
      <c r="F21" s="38">
        <v>1000</v>
      </c>
    </row>
    <row r="22" s="16" customFormat="1" ht="45" customHeight="1" spans="1:6">
      <c r="A22" s="35" t="s">
        <v>1277</v>
      </c>
      <c r="B22" s="35" t="s">
        <v>1555</v>
      </c>
      <c r="C22" s="39" t="s">
        <v>1268</v>
      </c>
      <c r="D22" s="35" t="s">
        <v>1268</v>
      </c>
      <c r="E22" s="37" t="s">
        <v>1506</v>
      </c>
      <c r="F22" s="38">
        <v>400</v>
      </c>
    </row>
    <row r="23" s="16" customFormat="1" ht="37" customHeight="1" spans="1:6">
      <c r="A23" s="35" t="s">
        <v>1292</v>
      </c>
      <c r="B23" s="35" t="s">
        <v>1555</v>
      </c>
      <c r="C23" s="35" t="s">
        <v>1293</v>
      </c>
      <c r="D23" s="35" t="s">
        <v>1293</v>
      </c>
      <c r="E23" s="37" t="s">
        <v>1506</v>
      </c>
      <c r="F23" s="38">
        <v>401</v>
      </c>
    </row>
    <row r="24" s="16" customFormat="1" ht="24" customHeight="1" spans="1:6">
      <c r="A24" s="31" t="s">
        <v>1553</v>
      </c>
      <c r="B24" s="32"/>
      <c r="C24" s="33"/>
      <c r="D24" s="33"/>
      <c r="E24" s="27"/>
      <c r="F24" s="34">
        <f>SUM(F15:F23)</f>
        <v>10708</v>
      </c>
    </row>
    <row r="25" s="16" customFormat="1" ht="23" customHeight="1" spans="1:6">
      <c r="A25" s="31" t="s">
        <v>1556</v>
      </c>
      <c r="B25" s="32"/>
      <c r="C25" s="33"/>
      <c r="D25" s="33"/>
      <c r="E25" s="27"/>
      <c r="F25" s="34">
        <f>F24+F14</f>
        <v>91808</v>
      </c>
    </row>
    <row r="26" s="15" customFormat="1" ht="20" customHeight="1" spans="1:6">
      <c r="A26" s="40"/>
      <c r="B26" s="40"/>
      <c r="E26" s="41"/>
      <c r="F26" s="41"/>
    </row>
    <row r="27" s="15" customFormat="1" ht="20" customHeight="1" spans="1:6">
      <c r="A27" s="40"/>
      <c r="B27" s="40"/>
      <c r="E27" s="41"/>
      <c r="F27" s="41"/>
    </row>
    <row r="28" s="15" customFormat="1" ht="20" customHeight="1" spans="1:6">
      <c r="A28" s="40"/>
      <c r="B28" s="40"/>
      <c r="E28" s="41"/>
      <c r="F28" s="41"/>
    </row>
    <row r="29" s="15" customFormat="1" ht="20" customHeight="1" spans="1:6">
      <c r="A29" s="40"/>
      <c r="B29" s="40"/>
      <c r="E29" s="41"/>
      <c r="F29" s="41"/>
    </row>
    <row r="30" s="15" customFormat="1" ht="20" customHeight="1" spans="1:6">
      <c r="A30" s="40"/>
      <c r="B30" s="40"/>
      <c r="E30" s="41"/>
      <c r="F30" s="41"/>
    </row>
    <row r="31" s="15" customFormat="1" spans="1:6">
      <c r="A31" s="40"/>
      <c r="B31" s="40"/>
      <c r="E31" s="41"/>
      <c r="F31" s="41"/>
    </row>
    <row r="32" s="15" customFormat="1" spans="1:6">
      <c r="A32" s="40"/>
      <c r="B32" s="40"/>
      <c r="E32" s="41"/>
      <c r="F32" s="41"/>
    </row>
    <row r="33" s="15" customFormat="1" spans="1:6">
      <c r="A33" s="40"/>
      <c r="B33" s="40"/>
      <c r="E33" s="41"/>
      <c r="F33" s="41"/>
    </row>
    <row r="34" s="15" customFormat="1" spans="1:6">
      <c r="A34" s="40"/>
      <c r="B34" s="40"/>
      <c r="E34" s="41"/>
      <c r="F34" s="41"/>
    </row>
    <row r="35" s="15" customFormat="1" spans="1:6">
      <c r="A35" s="40"/>
      <c r="B35" s="40"/>
      <c r="E35" s="41"/>
      <c r="F35" s="41"/>
    </row>
    <row r="36" s="15" customFormat="1" spans="1:6">
      <c r="A36" s="40"/>
      <c r="B36" s="40"/>
      <c r="E36" s="41"/>
      <c r="F36" s="41"/>
    </row>
    <row r="37" s="15" customFormat="1" spans="1:6">
      <c r="A37" s="40"/>
      <c r="B37" s="40"/>
      <c r="E37" s="41"/>
      <c r="F37" s="41"/>
    </row>
    <row r="38" s="15" customFormat="1" spans="1:6">
      <c r="A38" s="40"/>
      <c r="B38" s="40"/>
      <c r="E38" s="41"/>
      <c r="F38" s="41"/>
    </row>
    <row r="39" s="15" customFormat="1" spans="1:6">
      <c r="A39" s="40"/>
      <c r="B39" s="40"/>
      <c r="E39" s="41"/>
      <c r="F39" s="41"/>
    </row>
    <row r="40" s="15" customFormat="1" spans="1:6">
      <c r="A40" s="40"/>
      <c r="B40" s="40"/>
      <c r="E40" s="41"/>
      <c r="F40" s="41"/>
    </row>
    <row r="41" s="15" customFormat="1" spans="1:6">
      <c r="A41" s="40"/>
      <c r="B41" s="40"/>
      <c r="E41" s="41"/>
      <c r="F41" s="41"/>
    </row>
    <row r="42" s="15" customFormat="1" spans="1:6">
      <c r="A42" s="40"/>
      <c r="B42" s="40"/>
      <c r="E42" s="41"/>
      <c r="F42" s="41"/>
    </row>
    <row r="43" s="15" customFormat="1" spans="1:6">
      <c r="A43" s="40"/>
      <c r="B43" s="40"/>
      <c r="E43" s="41"/>
      <c r="F43" s="41"/>
    </row>
    <row r="44" s="15" customFormat="1" spans="1:6">
      <c r="A44" s="40"/>
      <c r="B44" s="40"/>
      <c r="E44" s="41"/>
      <c r="F44" s="41"/>
    </row>
    <row r="45" s="15" customFormat="1" spans="1:6">
      <c r="A45" s="40"/>
      <c r="B45" s="40"/>
      <c r="E45" s="41"/>
      <c r="F45" s="41"/>
    </row>
    <row r="46" s="15" customFormat="1" spans="1:6">
      <c r="A46" s="40"/>
      <c r="B46" s="40"/>
      <c r="E46" s="41"/>
      <c r="F46" s="41"/>
    </row>
    <row r="47" s="15" customFormat="1" spans="1:6">
      <c r="A47" s="40"/>
      <c r="B47" s="40"/>
      <c r="E47" s="41"/>
      <c r="F47" s="41"/>
    </row>
    <row r="48" s="15" customFormat="1" spans="1:6">
      <c r="A48" s="40"/>
      <c r="B48" s="40"/>
      <c r="E48" s="41"/>
      <c r="F48" s="41"/>
    </row>
    <row r="49" s="15" customFormat="1" spans="1:6">
      <c r="A49" s="40"/>
      <c r="B49" s="40"/>
      <c r="E49" s="41"/>
      <c r="F49" s="41"/>
    </row>
    <row r="50" s="15" customFormat="1" spans="1:6">
      <c r="A50" s="40"/>
      <c r="B50" s="40"/>
      <c r="E50" s="41"/>
      <c r="F50" s="41"/>
    </row>
    <row r="51" s="15" customFormat="1" spans="1:6">
      <c r="A51" s="40"/>
      <c r="B51" s="40"/>
      <c r="E51" s="41"/>
      <c r="F51" s="41"/>
    </row>
    <row r="52" s="15" customFormat="1" spans="1:6">
      <c r="A52" s="40"/>
      <c r="B52" s="40"/>
      <c r="E52" s="41"/>
      <c r="F52" s="41"/>
    </row>
    <row r="53" s="15" customFormat="1" spans="1:6">
      <c r="A53" s="40"/>
      <c r="B53" s="40"/>
      <c r="E53" s="41"/>
      <c r="F53" s="41"/>
    </row>
    <row r="54" s="15" customFormat="1" spans="1:6">
      <c r="A54" s="40"/>
      <c r="B54" s="40"/>
      <c r="E54" s="41"/>
      <c r="F54" s="41"/>
    </row>
    <row r="55" s="15" customFormat="1" spans="1:6">
      <c r="A55" s="40"/>
      <c r="B55" s="40"/>
      <c r="E55" s="41"/>
      <c r="F55" s="41"/>
    </row>
    <row r="56" s="15" customFormat="1" spans="1:6">
      <c r="A56" s="40"/>
      <c r="B56" s="40"/>
      <c r="E56" s="41"/>
      <c r="F56" s="41"/>
    </row>
    <row r="57" s="15" customFormat="1" spans="1:6">
      <c r="A57" s="40"/>
      <c r="B57" s="40"/>
      <c r="E57" s="41"/>
      <c r="F57" s="41"/>
    </row>
    <row r="58" s="15" customFormat="1" spans="1:6">
      <c r="A58" s="40"/>
      <c r="B58" s="40"/>
      <c r="E58" s="41"/>
      <c r="F58" s="41"/>
    </row>
    <row r="59" s="15" customFormat="1" spans="1:6">
      <c r="A59" s="40"/>
      <c r="B59" s="40"/>
      <c r="E59" s="41"/>
      <c r="F59" s="41"/>
    </row>
    <row r="60" s="15" customFormat="1" spans="1:6">
      <c r="A60" s="40"/>
      <c r="B60" s="40"/>
      <c r="E60" s="41"/>
      <c r="F60" s="41"/>
    </row>
    <row r="61" s="15" customFormat="1" spans="1:6">
      <c r="A61" s="40"/>
      <c r="B61" s="40"/>
      <c r="E61" s="41"/>
      <c r="F61" s="41"/>
    </row>
    <row r="62" s="15" customFormat="1" spans="1:6">
      <c r="A62" s="40"/>
      <c r="B62" s="40"/>
      <c r="E62" s="41"/>
      <c r="F62" s="41"/>
    </row>
    <row r="63" s="15" customFormat="1" spans="1:6">
      <c r="A63" s="40"/>
      <c r="B63" s="40"/>
      <c r="E63" s="41"/>
      <c r="F63" s="41"/>
    </row>
    <row r="64" s="15" customFormat="1" spans="1:6">
      <c r="A64" s="40"/>
      <c r="B64" s="40"/>
      <c r="E64" s="41"/>
      <c r="F64" s="41"/>
    </row>
    <row r="65" s="15" customFormat="1" spans="1:6">
      <c r="A65" s="40"/>
      <c r="B65" s="40"/>
      <c r="E65" s="41"/>
      <c r="F65" s="41"/>
    </row>
    <row r="66" s="15" customFormat="1" spans="1:6">
      <c r="A66" s="40"/>
      <c r="B66" s="40"/>
      <c r="E66" s="41"/>
      <c r="F66" s="41"/>
    </row>
    <row r="67" s="15" customFormat="1" spans="1:6">
      <c r="A67" s="40"/>
      <c r="B67" s="40"/>
      <c r="E67" s="41"/>
      <c r="F67" s="41"/>
    </row>
    <row r="68" s="15" customFormat="1" spans="1:6">
      <c r="A68" s="40"/>
      <c r="B68" s="40"/>
      <c r="E68" s="41"/>
      <c r="F68" s="41"/>
    </row>
    <row r="69" s="15" customFormat="1" spans="1:6">
      <c r="A69" s="40"/>
      <c r="B69" s="40"/>
      <c r="E69" s="41"/>
      <c r="F69" s="41"/>
    </row>
    <row r="70" s="15" customFormat="1" spans="1:6">
      <c r="A70" s="40"/>
      <c r="B70" s="40"/>
      <c r="E70" s="41"/>
      <c r="F70" s="41"/>
    </row>
    <row r="71" s="15" customFormat="1" spans="1:6">
      <c r="A71" s="40"/>
      <c r="B71" s="40"/>
      <c r="E71" s="41"/>
      <c r="F71" s="41"/>
    </row>
    <row r="72" s="15" customFormat="1" spans="1:6">
      <c r="A72" s="40"/>
      <c r="B72" s="40"/>
      <c r="E72" s="41"/>
      <c r="F72" s="41"/>
    </row>
    <row r="73" s="15" customFormat="1" spans="1:6">
      <c r="A73" s="40"/>
      <c r="B73" s="40"/>
      <c r="E73" s="41"/>
      <c r="F73" s="41"/>
    </row>
    <row r="74" s="15" customFormat="1" spans="1:6">
      <c r="A74" s="40"/>
      <c r="B74" s="40"/>
      <c r="E74" s="41"/>
      <c r="F74" s="41"/>
    </row>
    <row r="75" s="15" customFormat="1" spans="1:6">
      <c r="A75" s="40"/>
      <c r="B75" s="40"/>
      <c r="E75" s="41"/>
      <c r="F75" s="41"/>
    </row>
    <row r="76" s="15" customFormat="1" spans="1:6">
      <c r="A76" s="40"/>
      <c r="B76" s="40"/>
      <c r="E76" s="41"/>
      <c r="F76" s="41"/>
    </row>
    <row r="77" s="15" customFormat="1" spans="1:6">
      <c r="A77" s="40"/>
      <c r="B77" s="40"/>
      <c r="E77" s="41"/>
      <c r="F77" s="41"/>
    </row>
    <row r="78" s="15" customFormat="1" spans="1:6">
      <c r="A78" s="40"/>
      <c r="B78" s="40"/>
      <c r="E78" s="41"/>
      <c r="F78" s="41"/>
    </row>
    <row r="79" s="15" customFormat="1" spans="1:6">
      <c r="A79" s="40"/>
      <c r="B79" s="40"/>
      <c r="E79" s="41"/>
      <c r="F79" s="41"/>
    </row>
    <row r="80" s="15" customFormat="1" spans="1:6">
      <c r="A80" s="40"/>
      <c r="B80" s="40"/>
      <c r="E80" s="41"/>
      <c r="F80" s="41"/>
    </row>
    <row r="81" s="15" customFormat="1" spans="1:6">
      <c r="A81" s="40"/>
      <c r="B81" s="40"/>
      <c r="E81" s="41"/>
      <c r="F81" s="41"/>
    </row>
    <row r="82" s="15" customFormat="1" spans="1:6">
      <c r="A82" s="40"/>
      <c r="B82" s="40"/>
      <c r="E82" s="41"/>
      <c r="F82" s="41"/>
    </row>
    <row r="83" s="15" customFormat="1" spans="1:6">
      <c r="A83" s="40"/>
      <c r="B83" s="40"/>
      <c r="E83" s="41"/>
      <c r="F83" s="41"/>
    </row>
    <row r="84" s="15" customFormat="1" spans="1:6">
      <c r="A84" s="40"/>
      <c r="B84" s="40"/>
      <c r="E84" s="41"/>
      <c r="F84" s="41"/>
    </row>
    <row r="85" s="15" customFormat="1" spans="1:6">
      <c r="A85" s="40"/>
      <c r="B85" s="40"/>
      <c r="E85" s="41"/>
      <c r="F85" s="41"/>
    </row>
    <row r="86" s="15" customFormat="1" spans="1:6">
      <c r="A86" s="40"/>
      <c r="B86" s="40"/>
      <c r="E86" s="41"/>
      <c r="F86" s="41"/>
    </row>
    <row r="87" s="15" customFormat="1" spans="1:6">
      <c r="A87" s="40"/>
      <c r="B87" s="40"/>
      <c r="E87" s="41"/>
      <c r="F87" s="41"/>
    </row>
    <row r="88" s="15" customFormat="1" spans="1:6">
      <c r="A88" s="40"/>
      <c r="B88" s="40"/>
      <c r="E88" s="41"/>
      <c r="F88" s="41"/>
    </row>
    <row r="89" s="15" customFormat="1" spans="1:6">
      <c r="A89" s="40"/>
      <c r="B89" s="40"/>
      <c r="E89" s="41"/>
      <c r="F89" s="41"/>
    </row>
    <row r="90" s="15" customFormat="1" spans="1:6">
      <c r="A90" s="40"/>
      <c r="B90" s="40"/>
      <c r="E90" s="41"/>
      <c r="F90" s="41"/>
    </row>
    <row r="91" s="15" customFormat="1" spans="1:6">
      <c r="A91" s="40"/>
      <c r="B91" s="40"/>
      <c r="E91" s="41"/>
      <c r="F91" s="41"/>
    </row>
    <row r="92" s="15" customFormat="1" spans="1:6">
      <c r="A92" s="40"/>
      <c r="B92" s="40"/>
      <c r="E92" s="41"/>
      <c r="F92" s="41"/>
    </row>
    <row r="93" s="15" customFormat="1" spans="1:6">
      <c r="A93" s="40"/>
      <c r="B93" s="40"/>
      <c r="E93" s="41"/>
      <c r="F93" s="41"/>
    </row>
    <row r="94" s="15" customFormat="1" spans="1:6">
      <c r="A94" s="40"/>
      <c r="B94" s="40"/>
      <c r="E94" s="41"/>
      <c r="F94" s="41"/>
    </row>
    <row r="95" s="15" customFormat="1" spans="1:6">
      <c r="A95" s="40"/>
      <c r="B95" s="40"/>
      <c r="E95" s="41"/>
      <c r="F95" s="41"/>
    </row>
    <row r="96" s="15" customFormat="1" spans="1:6">
      <c r="A96" s="40"/>
      <c r="B96" s="40"/>
      <c r="E96" s="41"/>
      <c r="F96" s="41"/>
    </row>
    <row r="97" s="15" customFormat="1" spans="1:6">
      <c r="A97" s="40"/>
      <c r="B97" s="40"/>
      <c r="E97" s="41"/>
      <c r="F97" s="41"/>
    </row>
    <row r="98" s="15" customFormat="1" spans="1:6">
      <c r="A98" s="40"/>
      <c r="B98" s="40"/>
      <c r="E98" s="41"/>
      <c r="F98" s="41"/>
    </row>
    <row r="99" s="15" customFormat="1" spans="1:6">
      <c r="A99" s="40"/>
      <c r="B99" s="40"/>
      <c r="E99" s="41"/>
      <c r="F99" s="41"/>
    </row>
    <row r="100" s="15" customFormat="1" spans="1:6">
      <c r="A100" s="40"/>
      <c r="B100" s="40"/>
      <c r="E100" s="41"/>
      <c r="F100" s="41"/>
    </row>
    <row r="101" s="15" customFormat="1" spans="1:6">
      <c r="A101" s="40"/>
      <c r="B101" s="40"/>
      <c r="E101" s="41"/>
      <c r="F101" s="41"/>
    </row>
    <row r="102" s="15" customFormat="1" spans="1:6">
      <c r="A102" s="40"/>
      <c r="B102" s="40"/>
      <c r="E102" s="41"/>
      <c r="F102" s="41"/>
    </row>
    <row r="103" s="15" customFormat="1" spans="1:6">
      <c r="A103" s="40"/>
      <c r="B103" s="40"/>
      <c r="E103" s="41"/>
      <c r="F103" s="41"/>
    </row>
    <row r="104" s="15" customFormat="1" spans="1:6">
      <c r="A104" s="40"/>
      <c r="B104" s="40"/>
      <c r="E104" s="41"/>
      <c r="F104" s="41"/>
    </row>
    <row r="105" s="15" customFormat="1" spans="1:6">
      <c r="A105" s="40"/>
      <c r="B105" s="40"/>
      <c r="E105" s="41"/>
      <c r="F105" s="41"/>
    </row>
    <row r="106" s="15" customFormat="1" spans="1:6">
      <c r="A106" s="40"/>
      <c r="B106" s="40"/>
      <c r="E106" s="41"/>
      <c r="F106" s="41"/>
    </row>
    <row r="107" s="15" customFormat="1" spans="1:6">
      <c r="A107" s="40"/>
      <c r="B107" s="40"/>
      <c r="E107" s="41"/>
      <c r="F107" s="41"/>
    </row>
    <row r="108" s="15" customFormat="1" spans="1:6">
      <c r="A108" s="40"/>
      <c r="B108" s="40"/>
      <c r="E108" s="41"/>
      <c r="F108" s="41"/>
    </row>
    <row r="109" s="15" customFormat="1" spans="1:6">
      <c r="A109" s="40"/>
      <c r="B109" s="40"/>
      <c r="E109" s="41"/>
      <c r="F109" s="41"/>
    </row>
    <row r="110" s="15" customFormat="1" spans="1:6">
      <c r="A110" s="40"/>
      <c r="B110" s="40"/>
      <c r="E110" s="41"/>
      <c r="F110" s="41"/>
    </row>
    <row r="111" s="15" customFormat="1" spans="1:6">
      <c r="A111" s="40"/>
      <c r="B111" s="40"/>
      <c r="E111" s="41"/>
      <c r="F111" s="41"/>
    </row>
    <row r="112" s="15" customFormat="1" spans="1:6">
      <c r="A112" s="40"/>
      <c r="B112" s="40"/>
      <c r="E112" s="41"/>
      <c r="F112" s="41"/>
    </row>
    <row r="113" s="15" customFormat="1" spans="1:6">
      <c r="A113" s="40"/>
      <c r="B113" s="40"/>
      <c r="E113" s="41"/>
      <c r="F113" s="41"/>
    </row>
    <row r="114" s="15" customFormat="1" spans="1:6">
      <c r="A114" s="40"/>
      <c r="B114" s="40"/>
      <c r="E114" s="41"/>
      <c r="F114" s="41"/>
    </row>
    <row r="115" s="15" customFormat="1" spans="1:6">
      <c r="A115" s="40"/>
      <c r="B115" s="40"/>
      <c r="E115" s="41"/>
      <c r="F115" s="41"/>
    </row>
    <row r="116" s="15" customFormat="1" spans="1:6">
      <c r="A116" s="40"/>
      <c r="B116" s="40"/>
      <c r="E116" s="41"/>
      <c r="F116" s="41"/>
    </row>
    <row r="117" s="15" customFormat="1" spans="1:6">
      <c r="A117" s="40"/>
      <c r="B117" s="40"/>
      <c r="E117" s="41"/>
      <c r="F117" s="41"/>
    </row>
    <row r="118" s="15" customFormat="1" spans="1:6">
      <c r="A118" s="40"/>
      <c r="B118" s="40"/>
      <c r="E118" s="41"/>
      <c r="F118" s="41"/>
    </row>
    <row r="119" s="15" customFormat="1" spans="1:6">
      <c r="A119" s="40"/>
      <c r="B119" s="40"/>
      <c r="E119" s="41"/>
      <c r="F119" s="41"/>
    </row>
    <row r="120" s="15" customFormat="1" spans="1:6">
      <c r="A120" s="40"/>
      <c r="B120" s="40"/>
      <c r="E120" s="41"/>
      <c r="F120" s="41"/>
    </row>
    <row r="121" s="15" customFormat="1" spans="1:6">
      <c r="A121" s="40"/>
      <c r="B121" s="40"/>
      <c r="E121" s="41"/>
      <c r="F121" s="41"/>
    </row>
    <row r="122" s="15" customFormat="1" spans="1:6">
      <c r="A122" s="40"/>
      <c r="B122" s="40"/>
      <c r="E122" s="41"/>
      <c r="F122" s="41"/>
    </row>
    <row r="123" s="15" customFormat="1" spans="1:6">
      <c r="A123" s="40"/>
      <c r="B123" s="40"/>
      <c r="E123" s="41"/>
      <c r="F123" s="41"/>
    </row>
    <row r="124" s="15" customFormat="1" spans="1:6">
      <c r="A124" s="40"/>
      <c r="B124" s="40"/>
      <c r="E124" s="41"/>
      <c r="F124" s="41"/>
    </row>
    <row r="125" s="15" customFormat="1" spans="1:6">
      <c r="A125" s="40"/>
      <c r="B125" s="40"/>
      <c r="E125" s="41"/>
      <c r="F125" s="41"/>
    </row>
    <row r="126" s="15" customFormat="1" spans="1:6">
      <c r="A126" s="40"/>
      <c r="B126" s="40"/>
      <c r="E126" s="41"/>
      <c r="F126" s="41"/>
    </row>
    <row r="127" s="15" customFormat="1" spans="1:6">
      <c r="A127" s="40"/>
      <c r="B127" s="40"/>
      <c r="E127" s="41"/>
      <c r="F127" s="41"/>
    </row>
    <row r="128" s="15" customFormat="1" spans="1:6">
      <c r="A128" s="40"/>
      <c r="B128" s="40"/>
      <c r="E128" s="41"/>
      <c r="F128" s="41"/>
    </row>
    <row r="129" s="15" customFormat="1" spans="1:6">
      <c r="A129" s="40"/>
      <c r="B129" s="40"/>
      <c r="E129" s="41"/>
      <c r="F129" s="41"/>
    </row>
    <row r="130" s="15" customFormat="1" spans="1:6">
      <c r="A130" s="40"/>
      <c r="B130" s="40"/>
      <c r="E130" s="41"/>
      <c r="F130" s="41"/>
    </row>
    <row r="131" s="15" customFormat="1" spans="1:6">
      <c r="A131" s="40"/>
      <c r="B131" s="40"/>
      <c r="E131" s="41"/>
      <c r="F131" s="41"/>
    </row>
    <row r="132" s="15" customFormat="1" spans="1:6">
      <c r="A132" s="40"/>
      <c r="B132" s="40"/>
      <c r="E132" s="41"/>
      <c r="F132" s="41"/>
    </row>
    <row r="133" s="15" customFormat="1" spans="1:6">
      <c r="A133" s="40"/>
      <c r="B133" s="40"/>
      <c r="E133" s="41"/>
      <c r="F133" s="41"/>
    </row>
    <row r="134" s="15" customFormat="1" spans="1:6">
      <c r="A134" s="40"/>
      <c r="B134" s="40"/>
      <c r="E134" s="41"/>
      <c r="F134" s="41"/>
    </row>
    <row r="135" s="15" customFormat="1" spans="1:6">
      <c r="A135" s="40"/>
      <c r="B135" s="40"/>
      <c r="E135" s="41"/>
      <c r="F135" s="41"/>
    </row>
    <row r="136" s="15" customFormat="1" spans="1:6">
      <c r="A136" s="40"/>
      <c r="B136" s="40"/>
      <c r="E136" s="41"/>
      <c r="F136" s="41"/>
    </row>
    <row r="137" s="15" customFormat="1" spans="1:6">
      <c r="A137" s="40"/>
      <c r="B137" s="40"/>
      <c r="E137" s="41"/>
      <c r="F137" s="41"/>
    </row>
    <row r="138" s="15" customFormat="1" spans="1:6">
      <c r="A138" s="40"/>
      <c r="B138" s="40"/>
      <c r="E138" s="41"/>
      <c r="F138" s="41"/>
    </row>
    <row r="139" s="15" customFormat="1" spans="1:6">
      <c r="A139" s="40"/>
      <c r="B139" s="40"/>
      <c r="E139" s="41"/>
      <c r="F139" s="41"/>
    </row>
    <row r="140" s="15" customFormat="1" spans="1:6">
      <c r="A140" s="40"/>
      <c r="B140" s="40"/>
      <c r="E140" s="41"/>
      <c r="F140" s="41"/>
    </row>
    <row r="141" s="15" customFormat="1" spans="1:6">
      <c r="A141" s="40"/>
      <c r="B141" s="40"/>
      <c r="E141" s="41"/>
      <c r="F141" s="41"/>
    </row>
    <row r="142" s="15" customFormat="1" spans="1:6">
      <c r="A142" s="40"/>
      <c r="B142" s="40"/>
      <c r="E142" s="41"/>
      <c r="F142" s="41"/>
    </row>
    <row r="143" s="15" customFormat="1" spans="1:6">
      <c r="A143" s="40"/>
      <c r="B143" s="40"/>
      <c r="E143" s="41"/>
      <c r="F143" s="41"/>
    </row>
    <row r="144" s="15" customFormat="1" spans="1:6">
      <c r="A144" s="40"/>
      <c r="B144" s="40"/>
      <c r="E144" s="41"/>
      <c r="F144" s="41"/>
    </row>
    <row r="145" s="15" customFormat="1" spans="1:6">
      <c r="A145" s="40"/>
      <c r="B145" s="40"/>
      <c r="E145" s="41"/>
      <c r="F145" s="41"/>
    </row>
    <row r="146" s="15" customFormat="1" spans="1:6">
      <c r="A146" s="40"/>
      <c r="B146" s="40"/>
      <c r="E146" s="41"/>
      <c r="F146" s="41"/>
    </row>
    <row r="147" s="15" customFormat="1" spans="1:6">
      <c r="A147" s="40"/>
      <c r="B147" s="40"/>
      <c r="E147" s="41"/>
      <c r="F147" s="41"/>
    </row>
    <row r="148" s="15" customFormat="1" spans="1:6">
      <c r="A148" s="40"/>
      <c r="B148" s="40"/>
      <c r="E148" s="41"/>
      <c r="F148" s="41"/>
    </row>
    <row r="149" s="15" customFormat="1" spans="1:6">
      <c r="A149" s="40"/>
      <c r="B149" s="40"/>
      <c r="E149" s="41"/>
      <c r="F149" s="41"/>
    </row>
    <row r="150" s="15" customFormat="1" spans="1:6">
      <c r="A150" s="40"/>
      <c r="B150" s="40"/>
      <c r="E150" s="41"/>
      <c r="F150" s="41"/>
    </row>
    <row r="151" s="15" customFormat="1" spans="1:6">
      <c r="A151" s="40"/>
      <c r="B151" s="40"/>
      <c r="E151" s="41"/>
      <c r="F151" s="41"/>
    </row>
    <row r="152" s="15" customFormat="1" spans="1:6">
      <c r="A152" s="40"/>
      <c r="B152" s="40"/>
      <c r="E152" s="41"/>
      <c r="F152" s="41"/>
    </row>
    <row r="153" s="15" customFormat="1" spans="1:6">
      <c r="A153" s="40"/>
      <c r="B153" s="40"/>
      <c r="E153" s="41"/>
      <c r="F153" s="41"/>
    </row>
    <row r="154" s="15" customFormat="1" spans="1:6">
      <c r="A154" s="40"/>
      <c r="B154" s="40"/>
      <c r="E154" s="41"/>
      <c r="F154" s="41"/>
    </row>
    <row r="155" s="15" customFormat="1" spans="1:6">
      <c r="A155" s="40"/>
      <c r="B155" s="40"/>
      <c r="E155" s="41"/>
      <c r="F155" s="41"/>
    </row>
    <row r="156" s="15" customFormat="1" spans="1:6">
      <c r="A156" s="40"/>
      <c r="B156" s="40"/>
      <c r="E156" s="41"/>
      <c r="F156" s="41"/>
    </row>
    <row r="157" s="15" customFormat="1" spans="1:6">
      <c r="A157" s="40"/>
      <c r="B157" s="40"/>
      <c r="E157" s="41"/>
      <c r="F157" s="41"/>
    </row>
    <row r="158" s="15" customFormat="1" spans="1:6">
      <c r="A158" s="40"/>
      <c r="B158" s="40"/>
      <c r="E158" s="41"/>
      <c r="F158" s="41"/>
    </row>
    <row r="159" s="15" customFormat="1" spans="1:6">
      <c r="A159" s="40"/>
      <c r="B159" s="40"/>
      <c r="E159" s="41"/>
      <c r="F159" s="41"/>
    </row>
    <row r="160" s="15" customFormat="1" spans="1:6">
      <c r="A160" s="40"/>
      <c r="B160" s="40"/>
      <c r="E160" s="41"/>
      <c r="F160" s="41"/>
    </row>
    <row r="161" s="15" customFormat="1" spans="1:6">
      <c r="A161" s="40"/>
      <c r="B161" s="40"/>
      <c r="E161" s="41"/>
      <c r="F161" s="41"/>
    </row>
    <row r="162" s="15" customFormat="1" spans="1:6">
      <c r="A162" s="40"/>
      <c r="B162" s="40"/>
      <c r="E162" s="41"/>
      <c r="F162" s="41"/>
    </row>
    <row r="163" s="15" customFormat="1" spans="1:6">
      <c r="A163" s="40"/>
      <c r="B163" s="40"/>
      <c r="E163" s="41"/>
      <c r="F163" s="41"/>
    </row>
    <row r="164" s="15" customFormat="1" spans="1:6">
      <c r="A164" s="40"/>
      <c r="B164" s="40"/>
      <c r="E164" s="41"/>
      <c r="F164" s="41"/>
    </row>
    <row r="165" s="15" customFormat="1" spans="1:6">
      <c r="A165" s="40"/>
      <c r="B165" s="40"/>
      <c r="E165" s="41"/>
      <c r="F165" s="41"/>
    </row>
    <row r="166" s="15" customFormat="1" spans="1:6">
      <c r="A166" s="40"/>
      <c r="B166" s="40"/>
      <c r="E166" s="41"/>
      <c r="F166" s="41"/>
    </row>
    <row r="167" s="15" customFormat="1" spans="1:6">
      <c r="A167" s="40"/>
      <c r="B167" s="40"/>
      <c r="E167" s="41"/>
      <c r="F167" s="41"/>
    </row>
    <row r="168" s="15" customFormat="1" spans="1:6">
      <c r="A168" s="40"/>
      <c r="B168" s="40"/>
      <c r="E168" s="41"/>
      <c r="F168" s="41"/>
    </row>
    <row r="169" s="15" customFormat="1" spans="1:6">
      <c r="A169" s="40"/>
      <c r="B169" s="40"/>
      <c r="E169" s="41"/>
      <c r="F169" s="41"/>
    </row>
    <row r="170" s="15" customFormat="1" spans="1:6">
      <c r="A170" s="40"/>
      <c r="B170" s="40"/>
      <c r="E170" s="41"/>
      <c r="F170" s="41"/>
    </row>
    <row r="171" s="15" customFormat="1" spans="1:6">
      <c r="A171" s="40"/>
      <c r="B171" s="40"/>
      <c r="E171" s="41"/>
      <c r="F171" s="41"/>
    </row>
    <row r="172" s="15" customFormat="1" spans="1:6">
      <c r="A172" s="40"/>
      <c r="B172" s="40"/>
      <c r="E172" s="41"/>
      <c r="F172" s="41"/>
    </row>
    <row r="173" s="15" customFormat="1" spans="1:6">
      <c r="A173" s="40"/>
      <c r="B173" s="40"/>
      <c r="E173" s="41"/>
      <c r="F173" s="41"/>
    </row>
    <row r="174" s="15" customFormat="1" spans="1:6">
      <c r="A174" s="40"/>
      <c r="B174" s="40"/>
      <c r="E174" s="41"/>
      <c r="F174" s="41"/>
    </row>
    <row r="175" s="15" customFormat="1" spans="1:6">
      <c r="A175" s="40"/>
      <c r="B175" s="40"/>
      <c r="E175" s="41"/>
      <c r="F175" s="41"/>
    </row>
    <row r="176" s="15" customFormat="1" spans="1:6">
      <c r="A176" s="40"/>
      <c r="B176" s="40"/>
      <c r="E176" s="41"/>
      <c r="F176" s="41"/>
    </row>
    <row r="177" s="15" customFormat="1" spans="1:6">
      <c r="A177" s="40"/>
      <c r="B177" s="40"/>
      <c r="E177" s="41"/>
      <c r="F177" s="41"/>
    </row>
    <row r="178" s="15" customFormat="1" spans="1:6">
      <c r="A178" s="40"/>
      <c r="B178" s="40"/>
      <c r="E178" s="41"/>
      <c r="F178" s="41"/>
    </row>
    <row r="179" s="15" customFormat="1" spans="1:6">
      <c r="A179" s="40"/>
      <c r="B179" s="40"/>
      <c r="E179" s="41"/>
      <c r="F179" s="41"/>
    </row>
    <row r="180" s="15" customFormat="1" spans="1:6">
      <c r="A180" s="40"/>
      <c r="B180" s="40"/>
      <c r="E180" s="41"/>
      <c r="F180" s="41"/>
    </row>
    <row r="181" s="15" customFormat="1" spans="1:6">
      <c r="A181" s="40"/>
      <c r="B181" s="40"/>
      <c r="E181" s="41"/>
      <c r="F181" s="41"/>
    </row>
    <row r="182" s="15" customFormat="1" spans="1:6">
      <c r="A182" s="40"/>
      <c r="B182" s="40"/>
      <c r="E182" s="41"/>
      <c r="F182" s="41"/>
    </row>
    <row r="183" s="15" customFormat="1" spans="1:6">
      <c r="A183" s="40"/>
      <c r="B183" s="40"/>
      <c r="E183" s="41"/>
      <c r="F183" s="41"/>
    </row>
    <row r="184" s="15" customFormat="1" spans="1:6">
      <c r="A184" s="40"/>
      <c r="B184" s="40"/>
      <c r="E184" s="41"/>
      <c r="F184" s="41"/>
    </row>
    <row r="185" s="15" customFormat="1" spans="1:6">
      <c r="A185" s="40"/>
      <c r="B185" s="40"/>
      <c r="E185" s="41"/>
      <c r="F185" s="41"/>
    </row>
    <row r="186" s="15" customFormat="1" spans="1:6">
      <c r="A186" s="40"/>
      <c r="B186" s="40"/>
      <c r="E186" s="41"/>
      <c r="F186" s="41"/>
    </row>
    <row r="187" s="15" customFormat="1" spans="1:6">
      <c r="A187" s="40"/>
      <c r="B187" s="40"/>
      <c r="E187" s="41"/>
      <c r="F187" s="41"/>
    </row>
    <row r="188" s="15" customFormat="1" spans="1:6">
      <c r="A188" s="40"/>
      <c r="B188" s="40"/>
      <c r="E188" s="41"/>
      <c r="F188" s="41"/>
    </row>
    <row r="189" s="15" customFormat="1" spans="1:6">
      <c r="A189" s="40"/>
      <c r="B189" s="40"/>
      <c r="E189" s="41"/>
      <c r="F189" s="41"/>
    </row>
    <row r="190" s="15" customFormat="1" spans="1:6">
      <c r="A190" s="40"/>
      <c r="B190" s="40"/>
      <c r="E190" s="41"/>
      <c r="F190" s="41"/>
    </row>
    <row r="191" s="15" customFormat="1" spans="1:6">
      <c r="A191" s="40"/>
      <c r="B191" s="40"/>
      <c r="E191" s="41"/>
      <c r="F191" s="41"/>
    </row>
    <row r="192" s="15" customFormat="1" spans="1:6">
      <c r="A192" s="40"/>
      <c r="B192" s="40"/>
      <c r="E192" s="41"/>
      <c r="F192" s="41"/>
    </row>
    <row r="193" s="15" customFormat="1" spans="1:6">
      <c r="A193" s="40"/>
      <c r="B193" s="40"/>
      <c r="E193" s="41"/>
      <c r="F193" s="41"/>
    </row>
    <row r="194" s="15" customFormat="1" spans="1:6">
      <c r="A194" s="40"/>
      <c r="B194" s="40"/>
      <c r="E194" s="41"/>
      <c r="F194" s="41"/>
    </row>
    <row r="195" s="15" customFormat="1" spans="1:6">
      <c r="A195" s="40"/>
      <c r="B195" s="40"/>
      <c r="E195" s="41"/>
      <c r="F195" s="41"/>
    </row>
    <row r="196" s="15" customFormat="1" spans="1:6">
      <c r="A196" s="40"/>
      <c r="B196" s="40"/>
      <c r="E196" s="41"/>
      <c r="F196" s="41"/>
    </row>
    <row r="197" s="15" customFormat="1" spans="1:6">
      <c r="A197" s="40"/>
      <c r="B197" s="40"/>
      <c r="E197" s="41"/>
      <c r="F197" s="41"/>
    </row>
    <row r="198" s="15" customFormat="1" spans="1:6">
      <c r="A198" s="40"/>
      <c r="B198" s="40"/>
      <c r="E198" s="41"/>
      <c r="F198" s="41"/>
    </row>
    <row r="199" s="15" customFormat="1" spans="1:6">
      <c r="A199" s="40"/>
      <c r="B199" s="40"/>
      <c r="E199" s="41"/>
      <c r="F199" s="41"/>
    </row>
    <row r="200" s="15" customFormat="1" spans="1:6">
      <c r="A200" s="40"/>
      <c r="B200" s="40"/>
      <c r="E200" s="41"/>
      <c r="F200" s="41"/>
    </row>
    <row r="201" s="15" customFormat="1" spans="1:6">
      <c r="A201" s="40"/>
      <c r="B201" s="40"/>
      <c r="E201" s="41"/>
      <c r="F201" s="41"/>
    </row>
    <row r="202" s="15" customFormat="1" spans="1:6">
      <c r="A202" s="40"/>
      <c r="B202" s="40"/>
      <c r="E202" s="41"/>
      <c r="F202" s="41"/>
    </row>
    <row r="203" s="15" customFormat="1" spans="1:6">
      <c r="A203" s="40"/>
      <c r="B203" s="40"/>
      <c r="E203" s="41"/>
      <c r="F203" s="41"/>
    </row>
    <row r="204" s="15" customFormat="1" spans="1:6">
      <c r="A204" s="40"/>
      <c r="B204" s="40"/>
      <c r="E204" s="41"/>
      <c r="F204" s="41"/>
    </row>
    <row r="205" s="15" customFormat="1" spans="1:6">
      <c r="A205" s="40"/>
      <c r="B205" s="40"/>
      <c r="E205" s="41"/>
      <c r="F205" s="41"/>
    </row>
    <row r="206" s="15" customFormat="1" spans="1:6">
      <c r="A206" s="40"/>
      <c r="B206" s="40"/>
      <c r="E206" s="41"/>
      <c r="F206" s="41"/>
    </row>
    <row r="207" s="15" customFormat="1" spans="1:6">
      <c r="A207" s="40"/>
      <c r="B207" s="40"/>
      <c r="E207" s="41"/>
      <c r="F207" s="41"/>
    </row>
    <row r="208" s="15" customFormat="1" spans="1:6">
      <c r="A208" s="40"/>
      <c r="B208" s="40"/>
      <c r="E208" s="41"/>
      <c r="F208" s="41"/>
    </row>
    <row r="209" s="15" customFormat="1" spans="1:6">
      <c r="A209" s="40"/>
      <c r="B209" s="40"/>
      <c r="E209" s="41"/>
      <c r="F209" s="41"/>
    </row>
    <row r="210" s="15" customFormat="1" spans="1:6">
      <c r="A210" s="40"/>
      <c r="B210" s="40"/>
      <c r="E210" s="41"/>
      <c r="F210" s="41"/>
    </row>
    <row r="211" s="15" customFormat="1" spans="1:6">
      <c r="A211" s="40"/>
      <c r="B211" s="40"/>
      <c r="E211" s="41"/>
      <c r="F211" s="41"/>
    </row>
    <row r="212" s="15" customFormat="1" spans="1:6">
      <c r="A212" s="40"/>
      <c r="B212" s="40"/>
      <c r="E212" s="41"/>
      <c r="F212" s="41"/>
    </row>
    <row r="213" s="15" customFormat="1" spans="1:6">
      <c r="A213" s="40"/>
      <c r="B213" s="40"/>
      <c r="E213" s="41"/>
      <c r="F213" s="41"/>
    </row>
    <row r="214" s="15" customFormat="1" spans="1:6">
      <c r="A214" s="40"/>
      <c r="B214" s="40"/>
      <c r="E214" s="41"/>
      <c r="F214" s="41"/>
    </row>
    <row r="215" s="15" customFormat="1" spans="1:6">
      <c r="A215" s="40"/>
      <c r="B215" s="40"/>
      <c r="E215" s="41"/>
      <c r="F215" s="41"/>
    </row>
    <row r="216" s="15" customFormat="1" spans="1:6">
      <c r="A216" s="40"/>
      <c r="B216" s="40"/>
      <c r="E216" s="41"/>
      <c r="F216" s="41"/>
    </row>
    <row r="217" s="15" customFormat="1" spans="1:6">
      <c r="A217" s="40"/>
      <c r="B217" s="40"/>
      <c r="E217" s="41"/>
      <c r="F217" s="41"/>
    </row>
    <row r="218" s="15" customFormat="1" spans="1:6">
      <c r="A218" s="40"/>
      <c r="B218" s="40"/>
      <c r="E218" s="41"/>
      <c r="F218" s="41"/>
    </row>
    <row r="219" s="15" customFormat="1" spans="1:6">
      <c r="A219" s="40"/>
      <c r="B219" s="40"/>
      <c r="E219" s="41"/>
      <c r="F219" s="41"/>
    </row>
    <row r="220" s="15" customFormat="1" spans="1:6">
      <c r="A220" s="40"/>
      <c r="B220" s="40"/>
      <c r="E220" s="41"/>
      <c r="F220" s="41"/>
    </row>
    <row r="221" s="15" customFormat="1" spans="1:6">
      <c r="A221" s="40"/>
      <c r="B221" s="40"/>
      <c r="E221" s="41"/>
      <c r="F221" s="41"/>
    </row>
    <row r="222" s="15" customFormat="1" spans="1:6">
      <c r="A222" s="40"/>
      <c r="B222" s="40"/>
      <c r="E222" s="41"/>
      <c r="F222" s="41"/>
    </row>
    <row r="223" s="15" customFormat="1" spans="1:6">
      <c r="A223" s="40"/>
      <c r="B223" s="40"/>
      <c r="E223" s="41"/>
      <c r="F223" s="41"/>
    </row>
    <row r="224" s="15" customFormat="1" spans="1:6">
      <c r="A224" s="40"/>
      <c r="B224" s="40"/>
      <c r="E224" s="41"/>
      <c r="F224" s="41"/>
    </row>
    <row r="225" s="15" customFormat="1" spans="1:6">
      <c r="A225" s="40"/>
      <c r="B225" s="40"/>
      <c r="E225" s="41"/>
      <c r="F225" s="41"/>
    </row>
    <row r="226" s="15" customFormat="1" spans="1:6">
      <c r="A226" s="40"/>
      <c r="B226" s="40"/>
      <c r="E226" s="41"/>
      <c r="F226" s="41"/>
    </row>
    <row r="227" s="15" customFormat="1" spans="1:6">
      <c r="A227" s="40"/>
      <c r="B227" s="40"/>
      <c r="E227" s="41"/>
      <c r="F227" s="41"/>
    </row>
    <row r="228" s="15" customFormat="1" spans="1:6">
      <c r="A228" s="40"/>
      <c r="B228" s="40"/>
      <c r="E228" s="41"/>
      <c r="F228" s="41"/>
    </row>
    <row r="229" s="15" customFormat="1" spans="1:6">
      <c r="A229" s="40"/>
      <c r="B229" s="40"/>
      <c r="E229" s="41"/>
      <c r="F229" s="41"/>
    </row>
    <row r="230" s="15" customFormat="1" spans="1:6">
      <c r="A230" s="40"/>
      <c r="B230" s="40"/>
      <c r="E230" s="41"/>
      <c r="F230" s="41"/>
    </row>
    <row r="231" s="15" customFormat="1" spans="1:6">
      <c r="A231" s="40"/>
      <c r="B231" s="40"/>
      <c r="E231" s="41"/>
      <c r="F231" s="41"/>
    </row>
    <row r="232" s="15" customFormat="1" spans="1:6">
      <c r="A232" s="40"/>
      <c r="B232" s="40"/>
      <c r="E232" s="41"/>
      <c r="F232" s="41"/>
    </row>
    <row r="233" s="15" customFormat="1" spans="1:6">
      <c r="A233" s="40"/>
      <c r="B233" s="40"/>
      <c r="E233" s="41"/>
      <c r="F233" s="41"/>
    </row>
    <row r="234" s="15" customFormat="1" spans="1:6">
      <c r="A234" s="40"/>
      <c r="B234" s="40"/>
      <c r="E234" s="41"/>
      <c r="F234" s="41"/>
    </row>
    <row r="235" s="15" customFormat="1" spans="1:6">
      <c r="A235" s="40"/>
      <c r="B235" s="40"/>
      <c r="E235" s="41"/>
      <c r="F235" s="41"/>
    </row>
    <row r="236" s="15" customFormat="1" spans="1:6">
      <c r="A236" s="40"/>
      <c r="B236" s="40"/>
      <c r="E236" s="41"/>
      <c r="F236" s="41"/>
    </row>
    <row r="237" s="15" customFormat="1" spans="1:6">
      <c r="A237" s="40"/>
      <c r="B237" s="40"/>
      <c r="E237" s="41"/>
      <c r="F237" s="41"/>
    </row>
    <row r="238" s="15" customFormat="1" spans="1:6">
      <c r="A238" s="40"/>
      <c r="B238" s="40"/>
      <c r="E238" s="41"/>
      <c r="F238" s="41"/>
    </row>
    <row r="239" s="15" customFormat="1" spans="1:6">
      <c r="A239" s="40"/>
      <c r="B239" s="40"/>
      <c r="E239" s="41"/>
      <c r="F239" s="41"/>
    </row>
    <row r="240" s="15" customFormat="1" spans="1:6">
      <c r="A240" s="40"/>
      <c r="B240" s="40"/>
      <c r="E240" s="41"/>
      <c r="F240" s="41"/>
    </row>
    <row r="241" s="15" customFormat="1" spans="1:6">
      <c r="A241" s="40"/>
      <c r="B241" s="40"/>
      <c r="E241" s="41"/>
      <c r="F241" s="41"/>
    </row>
    <row r="242" s="15" customFormat="1" spans="1:6">
      <c r="A242" s="40"/>
      <c r="B242" s="40"/>
      <c r="E242" s="41"/>
      <c r="F242" s="41"/>
    </row>
    <row r="243" s="15" customFormat="1" spans="1:6">
      <c r="A243" s="40"/>
      <c r="B243" s="40"/>
      <c r="E243" s="41"/>
      <c r="F243" s="41"/>
    </row>
    <row r="244" s="15" customFormat="1" spans="1:6">
      <c r="A244" s="40"/>
      <c r="B244" s="40"/>
      <c r="E244" s="41"/>
      <c r="F244" s="41"/>
    </row>
    <row r="245" s="15" customFormat="1" spans="1:6">
      <c r="A245" s="40"/>
      <c r="B245" s="40"/>
      <c r="E245" s="41"/>
      <c r="F245" s="41"/>
    </row>
    <row r="246" s="15" customFormat="1" spans="1:6">
      <c r="A246" s="40"/>
      <c r="B246" s="40"/>
      <c r="E246" s="41"/>
      <c r="F246" s="41"/>
    </row>
    <row r="247" s="15" customFormat="1" spans="1:6">
      <c r="A247" s="40"/>
      <c r="B247" s="40"/>
      <c r="E247" s="41"/>
      <c r="F247" s="41"/>
    </row>
    <row r="248" s="15" customFormat="1" spans="1:6">
      <c r="A248" s="40"/>
      <c r="B248" s="40"/>
      <c r="E248" s="41"/>
      <c r="F248" s="41"/>
    </row>
    <row r="249" s="15" customFormat="1" spans="1:6">
      <c r="A249" s="40"/>
      <c r="B249" s="40"/>
      <c r="E249" s="41"/>
      <c r="F249" s="41"/>
    </row>
    <row r="250" s="15" customFormat="1" spans="1:6">
      <c r="A250" s="40"/>
      <c r="B250" s="40"/>
      <c r="E250" s="41"/>
      <c r="F250" s="41"/>
    </row>
    <row r="251" s="15" customFormat="1" spans="1:6">
      <c r="A251" s="40"/>
      <c r="B251" s="40"/>
      <c r="E251" s="41"/>
      <c r="F251" s="41"/>
    </row>
    <row r="252" s="15" customFormat="1" spans="1:6">
      <c r="A252" s="40"/>
      <c r="B252" s="40"/>
      <c r="E252" s="41"/>
      <c r="F252" s="41"/>
    </row>
    <row r="253" s="15" customFormat="1" spans="1:6">
      <c r="A253" s="40"/>
      <c r="B253" s="40"/>
      <c r="E253" s="41"/>
      <c r="F253" s="41"/>
    </row>
    <row r="254" s="15" customFormat="1" spans="1:6">
      <c r="A254" s="40"/>
      <c r="B254" s="40"/>
      <c r="E254" s="41"/>
      <c r="F254" s="41"/>
    </row>
    <row r="255" s="15" customFormat="1" spans="1:6">
      <c r="A255" s="40"/>
      <c r="B255" s="40"/>
      <c r="E255" s="41"/>
      <c r="F255" s="41"/>
    </row>
    <row r="256" s="15" customFormat="1" spans="1:6">
      <c r="A256" s="40"/>
      <c r="B256" s="40"/>
      <c r="E256" s="41"/>
      <c r="F256" s="41"/>
    </row>
    <row r="257" s="15" customFormat="1" spans="1:6">
      <c r="A257" s="40"/>
      <c r="B257" s="40"/>
      <c r="E257" s="41"/>
      <c r="F257" s="41"/>
    </row>
    <row r="258" s="15" customFormat="1" spans="1:6">
      <c r="A258" s="40"/>
      <c r="B258" s="40"/>
      <c r="E258" s="41"/>
      <c r="F258" s="41"/>
    </row>
    <row r="259" s="15" customFormat="1" spans="1:6">
      <c r="A259" s="40"/>
      <c r="B259" s="40"/>
      <c r="E259" s="41"/>
      <c r="F259" s="41"/>
    </row>
    <row r="260" s="15" customFormat="1" spans="1:6">
      <c r="A260" s="40"/>
      <c r="B260" s="40"/>
      <c r="E260" s="41"/>
      <c r="F260" s="41"/>
    </row>
    <row r="261" s="15" customFormat="1" spans="1:6">
      <c r="A261" s="40"/>
      <c r="B261" s="40"/>
      <c r="E261" s="41"/>
      <c r="F261" s="41"/>
    </row>
    <row r="262" s="15" customFormat="1" spans="1:6">
      <c r="A262" s="40"/>
      <c r="B262" s="40"/>
      <c r="E262" s="41"/>
      <c r="F262" s="41"/>
    </row>
    <row r="263" s="15" customFormat="1" spans="1:6">
      <c r="A263" s="40"/>
      <c r="B263" s="40"/>
      <c r="E263" s="41"/>
      <c r="F263" s="41"/>
    </row>
    <row r="264" s="15" customFormat="1" spans="1:6">
      <c r="A264" s="40"/>
      <c r="B264" s="40"/>
      <c r="E264" s="41"/>
      <c r="F264" s="41"/>
    </row>
  </sheetData>
  <mergeCells count="5">
    <mergeCell ref="A1:F1"/>
    <mergeCell ref="E2:F2"/>
    <mergeCell ref="A14:B14"/>
    <mergeCell ref="A24:B24"/>
    <mergeCell ref="A25:B25"/>
  </mergeCells>
  <printOptions horizontalCentered="1"/>
  <pageMargins left="0.786805555555556" right="0.786805555555556" top="0.786805555555556" bottom="0.944444444444444" header="0.5" footer="0.786805555555556"/>
  <pageSetup paperSize="9" firstPageNumber="91" fitToHeight="0" orientation="landscape" useFirstPageNumber="1" horizontalDpi="600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7"/>
  <sheetViews>
    <sheetView view="pageBreakPreview" zoomScaleNormal="100" topLeftCell="A47" workbookViewId="0">
      <selection activeCell="K19" sqref="K19"/>
    </sheetView>
  </sheetViews>
  <sheetFormatPr defaultColWidth="9" defaultRowHeight="24" customHeight="1" outlineLevelCol="2"/>
  <cols>
    <col min="1" max="1" width="45.9916666666667" style="1" customWidth="1"/>
    <col min="2" max="2" width="16.7" style="4" customWidth="1"/>
    <col min="3" max="3" width="15.5" style="1" customWidth="1"/>
    <col min="4" max="16384" width="9" style="1"/>
  </cols>
  <sheetData>
    <row r="1" s="1" customFormat="1" ht="69" customHeight="1" spans="1:3">
      <c r="A1" s="5" t="s">
        <v>1557</v>
      </c>
      <c r="B1" s="6"/>
      <c r="C1" s="6"/>
    </row>
    <row r="2" s="1" customFormat="1" ht="15" customHeight="1" spans="1:2">
      <c r="A2" s="2"/>
      <c r="B2" s="2" t="s">
        <v>1160</v>
      </c>
    </row>
    <row r="3" s="2" customFormat="1" ht="20" customHeight="1" spans="1:3">
      <c r="A3" s="7" t="s">
        <v>1161</v>
      </c>
      <c r="B3" s="7" t="s">
        <v>1406</v>
      </c>
      <c r="C3" s="7" t="s">
        <v>5</v>
      </c>
    </row>
    <row r="4" s="3" customFormat="1" ht="20" customHeight="1" spans="1:3">
      <c r="A4" s="8" t="s">
        <v>1162</v>
      </c>
      <c r="B4" s="9">
        <f>SUM(B5:B8)</f>
        <v>63378</v>
      </c>
      <c r="C4" s="7">
        <v>60065</v>
      </c>
    </row>
    <row r="5" s="2" customFormat="1" ht="20" customHeight="1" spans="1:3">
      <c r="A5" s="10" t="s">
        <v>1163</v>
      </c>
      <c r="B5" s="11">
        <f>53933-1784</f>
        <v>52149</v>
      </c>
      <c r="C5" s="12">
        <v>48514</v>
      </c>
    </row>
    <row r="6" s="2" customFormat="1" ht="20" customHeight="1" spans="1:3">
      <c r="A6" s="10" t="s">
        <v>1164</v>
      </c>
      <c r="B6" s="11">
        <v>6603</v>
      </c>
      <c r="C6" s="12">
        <v>6728</v>
      </c>
    </row>
    <row r="7" s="2" customFormat="1" ht="20" customHeight="1" spans="1:3">
      <c r="A7" s="10" t="s">
        <v>1165</v>
      </c>
      <c r="B7" s="11">
        <v>2524</v>
      </c>
      <c r="C7" s="12">
        <v>2618</v>
      </c>
    </row>
    <row r="8" s="2" customFormat="1" ht="20" customHeight="1" spans="1:3">
      <c r="A8" s="10" t="s">
        <v>1166</v>
      </c>
      <c r="B8" s="11">
        <v>2102</v>
      </c>
      <c r="C8" s="12">
        <v>2205</v>
      </c>
    </row>
    <row r="9" s="3" customFormat="1" ht="20" customHeight="1" spans="1:3">
      <c r="A9" s="8" t="s">
        <v>1167</v>
      </c>
      <c r="B9" s="9">
        <f>SUM(B10:B19)</f>
        <v>22442</v>
      </c>
      <c r="C9" s="7">
        <v>22442</v>
      </c>
    </row>
    <row r="10" s="2" customFormat="1" ht="20" customHeight="1" spans="1:3">
      <c r="A10" s="10" t="s">
        <v>1168</v>
      </c>
      <c r="B10" s="11">
        <v>9596</v>
      </c>
      <c r="C10" s="12">
        <v>9596</v>
      </c>
    </row>
    <row r="11" s="2" customFormat="1" ht="20" customHeight="1" spans="1:3">
      <c r="A11" s="10" t="s">
        <v>1169</v>
      </c>
      <c r="B11" s="11">
        <v>578</v>
      </c>
      <c r="C11" s="12">
        <v>578</v>
      </c>
    </row>
    <row r="12" s="2" customFormat="1" ht="20" customHeight="1" spans="1:3">
      <c r="A12" s="10" t="s">
        <v>1170</v>
      </c>
      <c r="B12" s="11">
        <v>267</v>
      </c>
      <c r="C12" s="12">
        <v>267</v>
      </c>
    </row>
    <row r="13" s="2" customFormat="1" ht="20" customHeight="1" spans="1:3">
      <c r="A13" s="10" t="s">
        <v>1171</v>
      </c>
      <c r="B13" s="11">
        <v>107</v>
      </c>
      <c r="C13" s="12">
        <v>107</v>
      </c>
    </row>
    <row r="14" s="2" customFormat="1" ht="20" customHeight="1" spans="1:3">
      <c r="A14" s="10" t="s">
        <v>1172</v>
      </c>
      <c r="B14" s="11">
        <v>1450</v>
      </c>
      <c r="C14" s="12">
        <v>1450</v>
      </c>
    </row>
    <row r="15" s="2" customFormat="1" ht="20" customHeight="1" spans="1:3">
      <c r="A15" s="10" t="s">
        <v>1173</v>
      </c>
      <c r="B15" s="11">
        <v>563</v>
      </c>
      <c r="C15" s="12">
        <v>563</v>
      </c>
    </row>
    <row r="16" s="2" customFormat="1" ht="20" customHeight="1" spans="1:3">
      <c r="A16" s="10" t="s">
        <v>1174</v>
      </c>
      <c r="B16" s="11"/>
      <c r="C16" s="12"/>
    </row>
    <row r="17" s="2" customFormat="1" ht="20" customHeight="1" spans="1:3">
      <c r="A17" s="10" t="s">
        <v>1175</v>
      </c>
      <c r="B17" s="11">
        <v>402</v>
      </c>
      <c r="C17" s="12">
        <v>402</v>
      </c>
    </row>
    <row r="18" s="2" customFormat="1" ht="20" customHeight="1" spans="1:3">
      <c r="A18" s="10" t="s">
        <v>1176</v>
      </c>
      <c r="B18" s="11">
        <v>1259</v>
      </c>
      <c r="C18" s="12">
        <v>1259</v>
      </c>
    </row>
    <row r="19" s="2" customFormat="1" ht="20" customHeight="1" spans="1:3">
      <c r="A19" s="10" t="s">
        <v>1177</v>
      </c>
      <c r="B19" s="11">
        <v>8220</v>
      </c>
      <c r="C19" s="12">
        <v>8220</v>
      </c>
    </row>
    <row r="20" s="2" customFormat="1" ht="20" customHeight="1" spans="1:3">
      <c r="A20" s="8" t="s">
        <v>1178</v>
      </c>
      <c r="B20" s="9"/>
      <c r="C20" s="12"/>
    </row>
    <row r="21" s="2" customFormat="1" ht="20" customHeight="1" spans="1:3">
      <c r="A21" s="10" t="s">
        <v>1179</v>
      </c>
      <c r="B21" s="11"/>
      <c r="C21" s="12"/>
    </row>
    <row r="22" s="2" customFormat="1" ht="20" customHeight="1" spans="1:3">
      <c r="A22" s="10" t="s">
        <v>1180</v>
      </c>
      <c r="B22" s="11"/>
      <c r="C22" s="12"/>
    </row>
    <row r="23" s="2" customFormat="1" ht="20" customHeight="1" spans="1:3">
      <c r="A23" s="10" t="s">
        <v>1181</v>
      </c>
      <c r="B23" s="11"/>
      <c r="C23" s="12"/>
    </row>
    <row r="24" s="2" customFormat="1" ht="20" customHeight="1" spans="1:3">
      <c r="A24" s="10" t="s">
        <v>1182</v>
      </c>
      <c r="B24" s="11"/>
      <c r="C24" s="12"/>
    </row>
    <row r="25" s="2" customFormat="1" ht="20" customHeight="1" spans="1:3">
      <c r="A25" s="10" t="s">
        <v>1183</v>
      </c>
      <c r="B25" s="11"/>
      <c r="C25" s="12"/>
    </row>
    <row r="26" s="2" customFormat="1" ht="20" customHeight="1" spans="1:3">
      <c r="A26" s="10" t="s">
        <v>1184</v>
      </c>
      <c r="B26" s="11"/>
      <c r="C26" s="12"/>
    </row>
    <row r="27" s="2" customFormat="1" ht="20" customHeight="1" spans="1:3">
      <c r="A27" s="8" t="s">
        <v>1185</v>
      </c>
      <c r="B27" s="9"/>
      <c r="C27" s="12"/>
    </row>
    <row r="28" s="2" customFormat="1" ht="20" customHeight="1" spans="1:3">
      <c r="A28" s="10" t="s">
        <v>1179</v>
      </c>
      <c r="B28" s="11"/>
      <c r="C28" s="12"/>
    </row>
    <row r="29" s="2" customFormat="1" ht="20" customHeight="1" spans="1:3">
      <c r="A29" s="10" t="s">
        <v>1180</v>
      </c>
      <c r="B29" s="11"/>
      <c r="C29" s="12"/>
    </row>
    <row r="30" s="2" customFormat="1" ht="20" customHeight="1" spans="1:3">
      <c r="A30" s="10" t="s">
        <v>1181</v>
      </c>
      <c r="B30" s="11"/>
      <c r="C30" s="12"/>
    </row>
    <row r="31" s="2" customFormat="1" ht="20" customHeight="1" spans="1:3">
      <c r="A31" s="10" t="s">
        <v>1182</v>
      </c>
      <c r="B31" s="11"/>
      <c r="C31" s="12"/>
    </row>
    <row r="32" s="2" customFormat="1" ht="20" customHeight="1" spans="1:3">
      <c r="A32" s="10" t="s">
        <v>1183</v>
      </c>
      <c r="B32" s="11"/>
      <c r="C32" s="12"/>
    </row>
    <row r="33" s="2" customFormat="1" ht="20" customHeight="1" spans="1:3">
      <c r="A33" s="10" t="s">
        <v>1184</v>
      </c>
      <c r="B33" s="11"/>
      <c r="C33" s="12"/>
    </row>
    <row r="34" s="2" customFormat="1" ht="20" customHeight="1" spans="1:3">
      <c r="A34" s="8" t="s">
        <v>1186</v>
      </c>
      <c r="B34" s="9">
        <f>SUM(B35:B36)</f>
        <v>108416</v>
      </c>
      <c r="C34" s="12">
        <v>107432</v>
      </c>
    </row>
    <row r="35" s="2" customFormat="1" ht="20" customHeight="1" spans="1:3">
      <c r="A35" s="10" t="s">
        <v>1187</v>
      </c>
      <c r="B35" s="11">
        <f>82841+1784</f>
        <v>84625</v>
      </c>
      <c r="C35" s="12">
        <v>94253</v>
      </c>
    </row>
    <row r="36" s="2" customFormat="1" ht="20" customHeight="1" spans="1:3">
      <c r="A36" s="10" t="s">
        <v>1188</v>
      </c>
      <c r="B36" s="11">
        <f>22820+971</f>
        <v>23791</v>
      </c>
      <c r="C36" s="12">
        <v>13179</v>
      </c>
    </row>
    <row r="37" s="2" customFormat="1" ht="20" customHeight="1" spans="1:3">
      <c r="A37" s="8" t="s">
        <v>1190</v>
      </c>
      <c r="B37" s="9"/>
      <c r="C37" s="12"/>
    </row>
    <row r="38" s="2" customFormat="1" ht="20" customHeight="1" spans="1:3">
      <c r="A38" s="10" t="s">
        <v>1191</v>
      </c>
      <c r="B38" s="11"/>
      <c r="C38" s="12"/>
    </row>
    <row r="39" s="2" customFormat="1" ht="20" customHeight="1" spans="1:3">
      <c r="A39" s="10" t="s">
        <v>1192</v>
      </c>
      <c r="B39" s="11"/>
      <c r="C39" s="12"/>
    </row>
    <row r="40" s="2" customFormat="1" ht="20" customHeight="1" spans="1:3">
      <c r="A40" s="8" t="s">
        <v>1193</v>
      </c>
      <c r="B40" s="9"/>
      <c r="C40" s="12"/>
    </row>
    <row r="41" s="2" customFormat="1" ht="20" customHeight="1" spans="1:3">
      <c r="A41" s="10" t="s">
        <v>1194</v>
      </c>
      <c r="B41" s="11"/>
      <c r="C41" s="12"/>
    </row>
    <row r="42" s="2" customFormat="1" ht="20" customHeight="1" spans="1:3">
      <c r="A42" s="10" t="s">
        <v>1195</v>
      </c>
      <c r="B42" s="11"/>
      <c r="C42" s="12"/>
    </row>
    <row r="43" s="2" customFormat="1" ht="20" customHeight="1" spans="1:3">
      <c r="A43" s="10" t="s">
        <v>1196</v>
      </c>
      <c r="B43" s="11"/>
      <c r="C43" s="12"/>
    </row>
    <row r="44" s="3" customFormat="1" ht="20" customHeight="1" spans="1:3">
      <c r="A44" s="8" t="s">
        <v>1198</v>
      </c>
      <c r="B44" s="9">
        <f>SUM(B45:B49)</f>
        <v>59041</v>
      </c>
      <c r="C44" s="12">
        <v>54493</v>
      </c>
    </row>
    <row r="45" s="2" customFormat="1" ht="20" customHeight="1" spans="1:3">
      <c r="A45" s="10" t="s">
        <v>1199</v>
      </c>
      <c r="B45" s="11">
        <f>31041-370</f>
        <v>30671</v>
      </c>
      <c r="C45" s="12">
        <v>30671</v>
      </c>
    </row>
    <row r="46" s="2" customFormat="1" ht="20" customHeight="1" spans="1:3">
      <c r="A46" s="10" t="s">
        <v>1200</v>
      </c>
      <c r="B46" s="11">
        <v>9911</v>
      </c>
      <c r="C46" s="12">
        <v>5125</v>
      </c>
    </row>
    <row r="47" s="2" customFormat="1" ht="20" customHeight="1" spans="1:3">
      <c r="A47" s="10" t="s">
        <v>1201</v>
      </c>
      <c r="B47" s="11"/>
      <c r="C47" s="12">
        <v>238</v>
      </c>
    </row>
    <row r="48" s="2" customFormat="1" ht="20" customHeight="1" spans="1:3">
      <c r="A48" s="10" t="s">
        <v>1202</v>
      </c>
      <c r="B48" s="11">
        <v>10122</v>
      </c>
      <c r="C48" s="12">
        <v>10122</v>
      </c>
    </row>
    <row r="49" s="2" customFormat="1" ht="20" customHeight="1" spans="1:3">
      <c r="A49" s="10" t="s">
        <v>1203</v>
      </c>
      <c r="B49" s="11">
        <v>8337</v>
      </c>
      <c r="C49" s="12">
        <v>8337</v>
      </c>
    </row>
    <row r="50" s="2" customFormat="1" ht="20" customHeight="1" spans="1:3">
      <c r="A50" s="8" t="s">
        <v>1204</v>
      </c>
      <c r="B50" s="9"/>
      <c r="C50" s="12"/>
    </row>
    <row r="51" s="2" customFormat="1" ht="20" customHeight="1" spans="1:3">
      <c r="A51" s="10" t="s">
        <v>1205</v>
      </c>
      <c r="B51" s="11"/>
      <c r="C51" s="12"/>
    </row>
    <row r="52" s="2" customFormat="1" ht="20" customHeight="1" spans="1:3">
      <c r="A52" s="13" t="s">
        <v>1206</v>
      </c>
      <c r="B52" s="14"/>
      <c r="C52" s="12"/>
    </row>
    <row r="53" s="2" customFormat="1" ht="20" customHeight="1" spans="1:3">
      <c r="A53" s="10" t="s">
        <v>1207</v>
      </c>
      <c r="B53" s="11"/>
      <c r="C53" s="12"/>
    </row>
    <row r="54" s="2" customFormat="1" ht="20" customHeight="1" spans="1:3">
      <c r="A54" s="10" t="s">
        <v>1208</v>
      </c>
      <c r="B54" s="11"/>
      <c r="C54" s="12"/>
    </row>
    <row r="55" s="2" customFormat="1" ht="20" customHeight="1" spans="1:3">
      <c r="A55" s="13" t="s">
        <v>1209</v>
      </c>
      <c r="B55" s="9"/>
      <c r="C55" s="12"/>
    </row>
    <row r="56" s="2" customFormat="1" ht="20" customHeight="1" spans="1:3">
      <c r="A56" s="8" t="s">
        <v>1210</v>
      </c>
      <c r="B56" s="9"/>
      <c r="C56" s="12"/>
    </row>
    <row r="57" s="2" customFormat="1" ht="20" customHeight="1" spans="1:3">
      <c r="A57" s="8" t="s">
        <v>1211</v>
      </c>
      <c r="B57" s="9"/>
      <c r="C57" s="12"/>
    </row>
    <row r="58" s="2" customFormat="1" ht="20" customHeight="1" spans="1:3">
      <c r="A58" s="10" t="s">
        <v>913</v>
      </c>
      <c r="B58" s="11"/>
      <c r="C58" s="12"/>
    </row>
    <row r="59" s="3" customFormat="1" ht="20" customHeight="1" spans="1:3">
      <c r="A59" s="7" t="s">
        <v>1212</v>
      </c>
      <c r="B59" s="9">
        <f>B4+B9+B20+B27+B34+B37+B40+B44+B50+B52+B57+B56+B55</f>
        <v>253277</v>
      </c>
      <c r="C59" s="9">
        <f>C4+C9+C20+C27+C34+C37+C40+C44+C50+C52+C57+C56+C55</f>
        <v>244432</v>
      </c>
    </row>
    <row r="60" s="1" customFormat="1" customHeight="1" spans="2:2">
      <c r="B60" s="4"/>
    </row>
    <row r="61" s="1" customFormat="1" customHeight="1" spans="2:2">
      <c r="B61" s="4"/>
    </row>
    <row r="62" s="1" customFormat="1" customHeight="1" spans="2:2">
      <c r="B62" s="4"/>
    </row>
    <row r="63" s="1" customFormat="1" customHeight="1" spans="2:2">
      <c r="B63" s="4"/>
    </row>
    <row r="64" s="1" customFormat="1" customHeight="1" spans="2:2">
      <c r="B64" s="4"/>
    </row>
    <row r="65" s="1" customFormat="1" customHeight="1" spans="2:2">
      <c r="B65" s="4"/>
    </row>
    <row r="66" s="1" customFormat="1" customHeight="1" spans="2:2">
      <c r="B66" s="4"/>
    </row>
    <row r="67" s="1" customFormat="1" customHeight="1" spans="2:2">
      <c r="B67" s="4"/>
    </row>
    <row r="68" s="1" customFormat="1" customHeight="1" spans="2:2">
      <c r="B68" s="4"/>
    </row>
    <row r="69" s="1" customFormat="1" customHeight="1" spans="2:2">
      <c r="B69" s="4"/>
    </row>
    <row r="70" s="1" customFormat="1" customHeight="1" spans="2:2">
      <c r="B70" s="4"/>
    </row>
    <row r="71" s="1" customFormat="1" customHeight="1" spans="2:2">
      <c r="B71" s="4"/>
    </row>
    <row r="72" s="1" customFormat="1" customHeight="1" spans="2:2">
      <c r="B72" s="4"/>
    </row>
    <row r="73" s="1" customFormat="1" customHeight="1" spans="2:2">
      <c r="B73" s="4"/>
    </row>
    <row r="74" s="1" customFormat="1" customHeight="1" spans="2:2">
      <c r="B74" s="4"/>
    </row>
    <row r="75" s="1" customFormat="1" customHeight="1" spans="2:2">
      <c r="B75" s="4"/>
    </row>
    <row r="76" s="1" customFormat="1" customHeight="1" spans="2:2">
      <c r="B76" s="4"/>
    </row>
    <row r="77" s="1" customFormat="1" customHeight="1" spans="2:2">
      <c r="B77" s="4"/>
    </row>
    <row r="78" s="1" customFormat="1" customHeight="1" spans="2:2">
      <c r="B78" s="4"/>
    </row>
    <row r="79" s="1" customFormat="1" customHeight="1" spans="2:2">
      <c r="B79" s="4"/>
    </row>
    <row r="80" s="1" customFormat="1" customHeight="1" spans="2:2">
      <c r="B80" s="4"/>
    </row>
    <row r="81" s="1" customFormat="1" customHeight="1" spans="2:2">
      <c r="B81" s="4"/>
    </row>
    <row r="82" s="1" customFormat="1" customHeight="1" spans="2:2">
      <c r="B82" s="4"/>
    </row>
    <row r="83" s="1" customFormat="1" customHeight="1" spans="2:2">
      <c r="B83" s="4"/>
    </row>
    <row r="84" s="1" customFormat="1" customHeight="1" spans="2:2">
      <c r="B84" s="4"/>
    </row>
    <row r="85" s="1" customFormat="1" customHeight="1" spans="2:2">
      <c r="B85" s="4"/>
    </row>
    <row r="86" s="1" customFormat="1" customHeight="1" spans="2:2">
      <c r="B86" s="4"/>
    </row>
    <row r="87" s="1" customFormat="1" customHeight="1" spans="2:2">
      <c r="B87" s="4"/>
    </row>
    <row r="88" s="1" customFormat="1" customHeight="1" spans="2:2">
      <c r="B88" s="4"/>
    </row>
    <row r="89" s="1" customFormat="1" customHeight="1" spans="2:2">
      <c r="B89" s="4"/>
    </row>
    <row r="90" s="1" customFormat="1" customHeight="1" spans="2:2">
      <c r="B90" s="4"/>
    </row>
    <row r="91" s="1" customFormat="1" customHeight="1" spans="2:2">
      <c r="B91" s="4"/>
    </row>
    <row r="92" s="1" customFormat="1" customHeight="1" spans="2:2">
      <c r="B92" s="4"/>
    </row>
    <row r="93" s="1" customFormat="1" customHeight="1" spans="2:2">
      <c r="B93" s="4"/>
    </row>
    <row r="94" s="1" customFormat="1" customHeight="1" spans="2:2">
      <c r="B94" s="4"/>
    </row>
    <row r="95" s="1" customFormat="1" customHeight="1" spans="2:2">
      <c r="B95" s="4"/>
    </row>
    <row r="96" s="1" customFormat="1" customHeight="1" spans="2:2">
      <c r="B96" s="4"/>
    </row>
    <row r="97" s="1" customFormat="1" customHeight="1" spans="2:2">
      <c r="B97" s="4"/>
    </row>
    <row r="98" s="1" customFormat="1" customHeight="1" spans="2:2">
      <c r="B98" s="4"/>
    </row>
    <row r="99" s="1" customFormat="1" customHeight="1" spans="2:2">
      <c r="B99" s="4"/>
    </row>
    <row r="100" s="1" customFormat="1" customHeight="1" spans="2:2">
      <c r="B100" s="4"/>
    </row>
    <row r="101" s="1" customFormat="1" customHeight="1" spans="2:2">
      <c r="B101" s="4"/>
    </row>
    <row r="102" s="1" customFormat="1" customHeight="1" spans="2:2">
      <c r="B102" s="4"/>
    </row>
    <row r="103" s="1" customFormat="1" customHeight="1" spans="2:2">
      <c r="B103" s="4"/>
    </row>
    <row r="104" s="1" customFormat="1" customHeight="1" spans="2:2">
      <c r="B104" s="4"/>
    </row>
    <row r="105" s="1" customFormat="1" customHeight="1" spans="2:2">
      <c r="B105" s="4"/>
    </row>
    <row r="106" s="1" customFormat="1" customHeight="1" spans="2:2">
      <c r="B106" s="4"/>
    </row>
    <row r="107" s="1" customFormat="1" customHeight="1" spans="2:2">
      <c r="B107" s="4"/>
    </row>
  </sheetData>
  <mergeCells count="1">
    <mergeCell ref="A1:C1"/>
  </mergeCells>
  <printOptions horizontalCentered="1"/>
  <pageMargins left="0.786805555555556" right="0.786805555555556" top="1" bottom="0.944444444444444" header="0.5" footer="0.786805555555556"/>
  <pageSetup paperSize="9" firstPageNumber="93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U1315"/>
  <sheetViews>
    <sheetView showGridLines="0" showZeros="0" topLeftCell="A4" workbookViewId="0">
      <selection activeCell="N8" sqref="N8"/>
    </sheetView>
  </sheetViews>
  <sheetFormatPr defaultColWidth="9.15" defaultRowHeight="20" customHeight="1"/>
  <cols>
    <col min="1" max="1" width="7.875" style="318" customWidth="1"/>
    <col min="2" max="2" width="25.7916666666667" style="318" customWidth="1"/>
    <col min="3" max="4" width="9.99166666666667" style="318" customWidth="1"/>
    <col min="5" max="5" width="8.48333333333333" style="318" customWidth="1"/>
    <col min="6" max="6" width="7.48333333333333" style="319" customWidth="1"/>
    <col min="7" max="7" width="9.99166666666667" style="318" customWidth="1"/>
    <col min="8" max="242" width="9.15" style="318" customWidth="1"/>
    <col min="243" max="16384" width="9.15" style="318"/>
  </cols>
  <sheetData>
    <row r="1" ht="33" customHeight="1" spans="1:7">
      <c r="A1" s="21" t="s">
        <v>64</v>
      </c>
      <c r="B1" s="21"/>
      <c r="C1" s="21"/>
      <c r="D1" s="21"/>
      <c r="E1" s="21"/>
      <c r="F1" s="21"/>
      <c r="G1" s="21"/>
    </row>
    <row r="2" ht="25" customHeight="1" spans="1:7">
      <c r="A2" s="320" t="s">
        <v>65</v>
      </c>
      <c r="B2" s="320"/>
      <c r="C2" s="320"/>
      <c r="D2" s="320"/>
      <c r="E2" s="320"/>
      <c r="F2" s="320"/>
      <c r="G2" s="320"/>
    </row>
    <row r="3" ht="29" customHeight="1" spans="1:7">
      <c r="A3" s="321" t="s">
        <v>66</v>
      </c>
      <c r="B3" s="322" t="s">
        <v>67</v>
      </c>
      <c r="C3" s="323" t="s">
        <v>3</v>
      </c>
      <c r="D3" s="323" t="s">
        <v>4</v>
      </c>
      <c r="E3" s="323" t="s">
        <v>5</v>
      </c>
      <c r="F3" s="324" t="s">
        <v>6</v>
      </c>
      <c r="G3" s="324" t="s">
        <v>7</v>
      </c>
    </row>
    <row r="4" customHeight="1" spans="1:7">
      <c r="A4" s="325"/>
      <c r="B4" s="326" t="s">
        <v>68</v>
      </c>
      <c r="C4" s="327">
        <v>319031</v>
      </c>
      <c r="D4" s="327">
        <v>415091</v>
      </c>
      <c r="E4" s="327">
        <v>404793</v>
      </c>
      <c r="F4" s="222">
        <v>97.5</v>
      </c>
      <c r="G4" s="222">
        <v>97.8</v>
      </c>
    </row>
    <row r="5" customHeight="1" spans="1:7">
      <c r="A5" s="325">
        <v>201</v>
      </c>
      <c r="B5" s="326" t="s">
        <v>38</v>
      </c>
      <c r="C5" s="327">
        <v>34252</v>
      </c>
      <c r="D5" s="327">
        <v>34925</v>
      </c>
      <c r="E5" s="327">
        <v>29759</v>
      </c>
      <c r="F5" s="222">
        <v>85.2</v>
      </c>
      <c r="G5" s="222">
        <v>86.8</v>
      </c>
    </row>
    <row r="6" customHeight="1" spans="1:7">
      <c r="A6" s="325">
        <v>20101</v>
      </c>
      <c r="B6" s="326" t="s">
        <v>69</v>
      </c>
      <c r="C6" s="327">
        <v>988</v>
      </c>
      <c r="D6" s="327">
        <v>1288</v>
      </c>
      <c r="E6" s="327">
        <v>1275</v>
      </c>
      <c r="F6" s="226">
        <v>99</v>
      </c>
      <c r="G6" s="327"/>
    </row>
    <row r="7" customHeight="1" spans="1:7">
      <c r="A7" s="325">
        <v>2010101</v>
      </c>
      <c r="B7" s="325" t="s">
        <v>70</v>
      </c>
      <c r="C7" s="327">
        <v>645</v>
      </c>
      <c r="D7" s="327">
        <v>645</v>
      </c>
      <c r="E7" s="327">
        <v>589</v>
      </c>
      <c r="F7" s="226"/>
      <c r="G7" s="327"/>
    </row>
    <row r="8" customHeight="1" spans="1:7">
      <c r="A8" s="325">
        <v>2010102</v>
      </c>
      <c r="B8" s="325" t="s">
        <v>71</v>
      </c>
      <c r="C8" s="327">
        <v>52</v>
      </c>
      <c r="D8" s="327">
        <v>352</v>
      </c>
      <c r="E8" s="327">
        <v>346</v>
      </c>
      <c r="F8" s="226"/>
      <c r="G8" s="327"/>
    </row>
    <row r="9" customHeight="1" spans="1:7">
      <c r="A9" s="325">
        <v>2010103</v>
      </c>
      <c r="B9" s="325" t="s">
        <v>72</v>
      </c>
      <c r="C9" s="327">
        <v>0</v>
      </c>
      <c r="D9" s="327">
        <v>0</v>
      </c>
      <c r="E9" s="327">
        <v>0</v>
      </c>
      <c r="F9" s="226"/>
      <c r="G9" s="327"/>
    </row>
    <row r="10" customHeight="1" spans="1:7">
      <c r="A10" s="325">
        <v>2010104</v>
      </c>
      <c r="B10" s="325" t="s">
        <v>73</v>
      </c>
      <c r="C10" s="327">
        <v>155</v>
      </c>
      <c r="D10" s="327">
        <v>155</v>
      </c>
      <c r="E10" s="327">
        <v>110</v>
      </c>
      <c r="F10" s="226"/>
      <c r="G10" s="327"/>
    </row>
    <row r="11" customHeight="1" spans="1:7">
      <c r="A11" s="325">
        <v>2010105</v>
      </c>
      <c r="B11" s="325" t="s">
        <v>74</v>
      </c>
      <c r="C11" s="327"/>
      <c r="D11" s="327"/>
      <c r="E11" s="327">
        <v>56</v>
      </c>
      <c r="F11" s="226"/>
      <c r="G11" s="327"/>
    </row>
    <row r="12" customHeight="1" spans="1:7">
      <c r="A12" s="325">
        <v>2010106</v>
      </c>
      <c r="B12" s="325" t="s">
        <v>75</v>
      </c>
      <c r="C12" s="327">
        <v>18</v>
      </c>
      <c r="D12" s="327">
        <v>18</v>
      </c>
      <c r="E12" s="327">
        <v>39</v>
      </c>
      <c r="F12" s="226"/>
      <c r="G12" s="327"/>
    </row>
    <row r="13" customHeight="1" spans="1:7">
      <c r="A13" s="325">
        <v>2010107</v>
      </c>
      <c r="B13" s="325" t="s">
        <v>76</v>
      </c>
      <c r="C13" s="327">
        <v>0</v>
      </c>
      <c r="D13" s="327">
        <v>0</v>
      </c>
      <c r="E13" s="327">
        <v>0</v>
      </c>
      <c r="F13" s="226"/>
      <c r="G13" s="327"/>
    </row>
    <row r="14" customHeight="1" spans="1:7">
      <c r="A14" s="325">
        <v>2010108</v>
      </c>
      <c r="B14" s="325" t="s">
        <v>77</v>
      </c>
      <c r="C14" s="327">
        <v>72</v>
      </c>
      <c r="D14" s="327">
        <v>72</v>
      </c>
      <c r="E14" s="327">
        <v>63</v>
      </c>
      <c r="F14" s="226"/>
      <c r="G14" s="327"/>
    </row>
    <row r="15" customHeight="1" spans="1:7">
      <c r="A15" s="325">
        <v>2010109</v>
      </c>
      <c r="B15" s="325" t="s">
        <v>78</v>
      </c>
      <c r="C15" s="327">
        <v>0</v>
      </c>
      <c r="D15" s="327">
        <v>0</v>
      </c>
      <c r="E15" s="327">
        <v>0</v>
      </c>
      <c r="F15" s="226"/>
      <c r="G15" s="327"/>
    </row>
    <row r="16" customHeight="1" spans="1:7">
      <c r="A16" s="325">
        <v>2010150</v>
      </c>
      <c r="B16" s="325" t="s">
        <v>79</v>
      </c>
      <c r="C16" s="327">
        <v>32</v>
      </c>
      <c r="D16" s="327">
        <v>32</v>
      </c>
      <c r="E16" s="327">
        <v>72</v>
      </c>
      <c r="F16" s="226"/>
      <c r="G16" s="327"/>
    </row>
    <row r="17" customHeight="1" spans="1:7">
      <c r="A17" s="325">
        <v>2010199</v>
      </c>
      <c r="B17" s="325" t="s">
        <v>80</v>
      </c>
      <c r="C17" s="327">
        <v>14</v>
      </c>
      <c r="D17" s="327">
        <v>14</v>
      </c>
      <c r="E17" s="327">
        <v>0</v>
      </c>
      <c r="F17" s="226"/>
      <c r="G17" s="327"/>
    </row>
    <row r="18" customHeight="1" spans="1:7">
      <c r="A18" s="325">
        <v>20102</v>
      </c>
      <c r="B18" s="326" t="s">
        <v>81</v>
      </c>
      <c r="C18" s="327">
        <v>863</v>
      </c>
      <c r="D18" s="327">
        <v>863</v>
      </c>
      <c r="E18" s="327">
        <v>860</v>
      </c>
      <c r="F18" s="226">
        <v>99.7</v>
      </c>
      <c r="G18" s="327"/>
    </row>
    <row r="19" customHeight="1" spans="1:7">
      <c r="A19" s="325">
        <v>2010201</v>
      </c>
      <c r="B19" s="325" t="s">
        <v>70</v>
      </c>
      <c r="C19" s="327">
        <v>556</v>
      </c>
      <c r="D19" s="327">
        <v>556</v>
      </c>
      <c r="E19" s="327">
        <v>520</v>
      </c>
      <c r="F19" s="226"/>
      <c r="G19" s="327"/>
    </row>
    <row r="20" customHeight="1" spans="1:7">
      <c r="A20" s="325">
        <v>2010202</v>
      </c>
      <c r="B20" s="325" t="s">
        <v>71</v>
      </c>
      <c r="C20" s="327">
        <v>55</v>
      </c>
      <c r="D20" s="327">
        <v>55</v>
      </c>
      <c r="E20" s="327">
        <v>0</v>
      </c>
      <c r="F20" s="226"/>
      <c r="G20" s="327"/>
    </row>
    <row r="21" customHeight="1" spans="1:7">
      <c r="A21" s="325">
        <v>2010203</v>
      </c>
      <c r="B21" s="325" t="s">
        <v>72</v>
      </c>
      <c r="C21" s="327">
        <v>0</v>
      </c>
      <c r="D21" s="327">
        <v>0</v>
      </c>
      <c r="E21" s="327">
        <v>0</v>
      </c>
      <c r="F21" s="226"/>
      <c r="G21" s="327"/>
    </row>
    <row r="22" customHeight="1" spans="1:7">
      <c r="A22" s="325">
        <v>2010204</v>
      </c>
      <c r="B22" s="325" t="s">
        <v>82</v>
      </c>
      <c r="C22" s="327">
        <v>180</v>
      </c>
      <c r="D22" s="327">
        <v>180</v>
      </c>
      <c r="E22" s="327">
        <v>228</v>
      </c>
      <c r="F22" s="226"/>
      <c r="G22" s="327"/>
    </row>
    <row r="23" customHeight="1" spans="1:7">
      <c r="A23" s="325">
        <v>2010205</v>
      </c>
      <c r="B23" s="325" t="s">
        <v>83</v>
      </c>
      <c r="C23" s="327">
        <v>30</v>
      </c>
      <c r="D23" s="327">
        <v>30</v>
      </c>
      <c r="E23" s="327">
        <v>60</v>
      </c>
      <c r="F23" s="226"/>
      <c r="G23" s="327"/>
    </row>
    <row r="24" customHeight="1" spans="1:7">
      <c r="A24" s="325">
        <v>2010206</v>
      </c>
      <c r="B24" s="325" t="s">
        <v>84</v>
      </c>
      <c r="C24" s="327">
        <v>12</v>
      </c>
      <c r="D24" s="327">
        <v>12</v>
      </c>
      <c r="E24" s="327">
        <v>12</v>
      </c>
      <c r="F24" s="226"/>
      <c r="G24" s="327"/>
    </row>
    <row r="25" customHeight="1" spans="1:7">
      <c r="A25" s="325">
        <v>2010250</v>
      </c>
      <c r="B25" s="325" t="s">
        <v>79</v>
      </c>
      <c r="C25" s="327">
        <v>30</v>
      </c>
      <c r="D25" s="327">
        <v>30</v>
      </c>
      <c r="E25" s="327">
        <v>40</v>
      </c>
      <c r="F25" s="226"/>
      <c r="G25" s="327"/>
    </row>
    <row r="26" customHeight="1" spans="1:7">
      <c r="A26" s="325">
        <v>2010299</v>
      </c>
      <c r="B26" s="325" t="s">
        <v>85</v>
      </c>
      <c r="C26" s="327">
        <v>0</v>
      </c>
      <c r="D26" s="327">
        <v>0</v>
      </c>
      <c r="E26" s="327">
        <v>0</v>
      </c>
      <c r="F26" s="226"/>
      <c r="G26" s="327"/>
    </row>
    <row r="27" ht="36" customHeight="1" spans="1:7">
      <c r="A27" s="325">
        <v>20103</v>
      </c>
      <c r="B27" s="326" t="s">
        <v>86</v>
      </c>
      <c r="C27" s="327">
        <v>17712</v>
      </c>
      <c r="D27" s="327">
        <v>17712</v>
      </c>
      <c r="E27" s="327">
        <v>14677</v>
      </c>
      <c r="F27" s="226">
        <v>82.9</v>
      </c>
      <c r="G27" s="327"/>
    </row>
    <row r="28" customHeight="1" spans="1:7">
      <c r="A28" s="325">
        <v>2010301</v>
      </c>
      <c r="B28" s="325" t="s">
        <v>70</v>
      </c>
      <c r="C28" s="327">
        <v>14247</v>
      </c>
      <c r="D28" s="327">
        <v>14247</v>
      </c>
      <c r="E28" s="327">
        <v>11210</v>
      </c>
      <c r="F28" s="226"/>
      <c r="G28" s="327"/>
    </row>
    <row r="29" customHeight="1" spans="1:7">
      <c r="A29" s="325">
        <v>2010302</v>
      </c>
      <c r="B29" s="325" t="s">
        <v>71</v>
      </c>
      <c r="C29" s="327">
        <v>674</v>
      </c>
      <c r="D29" s="327">
        <v>674</v>
      </c>
      <c r="E29" s="327">
        <v>0</v>
      </c>
      <c r="F29" s="226"/>
      <c r="G29" s="327"/>
    </row>
    <row r="30" customHeight="1" spans="1:7">
      <c r="A30" s="325">
        <v>2010303</v>
      </c>
      <c r="B30" s="325" t="s">
        <v>72</v>
      </c>
      <c r="C30" s="327">
        <v>1338</v>
      </c>
      <c r="D30" s="327">
        <v>1338</v>
      </c>
      <c r="E30" s="327">
        <v>1450</v>
      </c>
      <c r="F30" s="226"/>
      <c r="G30" s="327"/>
    </row>
    <row r="31" customHeight="1" spans="1:7">
      <c r="A31" s="325">
        <v>2010304</v>
      </c>
      <c r="B31" s="325" t="s">
        <v>87</v>
      </c>
      <c r="C31" s="327">
        <v>0</v>
      </c>
      <c r="D31" s="327">
        <v>0</v>
      </c>
      <c r="E31" s="327">
        <v>0</v>
      </c>
      <c r="F31" s="226"/>
      <c r="G31" s="327"/>
    </row>
    <row r="32" customHeight="1" spans="1:7">
      <c r="A32" s="325">
        <v>2010305</v>
      </c>
      <c r="B32" s="325" t="s">
        <v>88</v>
      </c>
      <c r="C32" s="327">
        <v>0</v>
      </c>
      <c r="D32" s="327">
        <v>0</v>
      </c>
      <c r="E32" s="327">
        <v>0</v>
      </c>
      <c r="F32" s="226"/>
      <c r="G32" s="327"/>
    </row>
    <row r="33" customHeight="1" spans="1:7">
      <c r="A33" s="325">
        <v>2010306</v>
      </c>
      <c r="B33" s="325" t="s">
        <v>89</v>
      </c>
      <c r="C33" s="327">
        <v>351</v>
      </c>
      <c r="D33" s="327">
        <v>351</v>
      </c>
      <c r="E33" s="327">
        <v>305</v>
      </c>
      <c r="F33" s="226"/>
      <c r="G33" s="327"/>
    </row>
    <row r="34" customHeight="1" spans="1:7">
      <c r="A34" s="325">
        <v>2010308</v>
      </c>
      <c r="B34" s="325" t="s">
        <v>90</v>
      </c>
      <c r="C34" s="327">
        <v>80</v>
      </c>
      <c r="D34" s="327">
        <v>80</v>
      </c>
      <c r="E34" s="327">
        <v>204</v>
      </c>
      <c r="F34" s="226"/>
      <c r="G34" s="327"/>
    </row>
    <row r="35" customHeight="1" spans="1:7">
      <c r="A35" s="325">
        <v>2010309</v>
      </c>
      <c r="B35" s="325" t="s">
        <v>91</v>
      </c>
      <c r="C35" s="327">
        <v>0</v>
      </c>
      <c r="D35" s="327">
        <v>0</v>
      </c>
      <c r="E35" s="327">
        <v>0</v>
      </c>
      <c r="F35" s="226"/>
      <c r="G35" s="327"/>
    </row>
    <row r="36" customHeight="1" spans="1:7">
      <c r="A36" s="325">
        <v>2010350</v>
      </c>
      <c r="B36" s="325" t="s">
        <v>79</v>
      </c>
      <c r="C36" s="327">
        <v>930</v>
      </c>
      <c r="D36" s="327">
        <v>930</v>
      </c>
      <c r="E36" s="327">
        <v>1497</v>
      </c>
      <c r="F36" s="226"/>
      <c r="G36" s="327"/>
    </row>
    <row r="37" ht="36" customHeight="1" spans="1:7">
      <c r="A37" s="325">
        <v>2010399</v>
      </c>
      <c r="B37" s="325" t="s">
        <v>92</v>
      </c>
      <c r="C37" s="327">
        <v>92</v>
      </c>
      <c r="D37" s="327">
        <v>92</v>
      </c>
      <c r="E37" s="327">
        <v>11</v>
      </c>
      <c r="F37" s="226"/>
      <c r="G37" s="327"/>
    </row>
    <row r="38" customHeight="1" spans="1:7">
      <c r="A38" s="325">
        <v>20104</v>
      </c>
      <c r="B38" s="326" t="s">
        <v>93</v>
      </c>
      <c r="C38" s="327">
        <v>695</v>
      </c>
      <c r="D38" s="327">
        <v>1068</v>
      </c>
      <c r="E38" s="327">
        <v>1020</v>
      </c>
      <c r="F38" s="226">
        <v>95.5</v>
      </c>
      <c r="G38" s="327"/>
    </row>
    <row r="39" customHeight="1" spans="1:7">
      <c r="A39" s="325">
        <v>2010401</v>
      </c>
      <c r="B39" s="325" t="s">
        <v>70</v>
      </c>
      <c r="C39" s="327">
        <v>531</v>
      </c>
      <c r="D39" s="327">
        <v>904</v>
      </c>
      <c r="E39" s="327">
        <v>895</v>
      </c>
      <c r="F39" s="226"/>
      <c r="G39" s="327"/>
    </row>
    <row r="40" customHeight="1" spans="1:7">
      <c r="A40" s="325">
        <v>2010402</v>
      </c>
      <c r="B40" s="325" t="s">
        <v>71</v>
      </c>
      <c r="C40" s="327">
        <v>28</v>
      </c>
      <c r="D40" s="327">
        <v>28</v>
      </c>
      <c r="E40" s="327">
        <v>15</v>
      </c>
      <c r="F40" s="226"/>
      <c r="G40" s="327"/>
    </row>
    <row r="41" customHeight="1" spans="1:7">
      <c r="A41" s="325">
        <v>2010403</v>
      </c>
      <c r="B41" s="325" t="s">
        <v>72</v>
      </c>
      <c r="C41" s="327">
        <v>0</v>
      </c>
      <c r="D41" s="327">
        <v>0</v>
      </c>
      <c r="E41" s="327">
        <v>0</v>
      </c>
      <c r="F41" s="226"/>
      <c r="G41" s="327"/>
    </row>
    <row r="42" customHeight="1" spans="1:7">
      <c r="A42" s="325">
        <v>2010404</v>
      </c>
      <c r="B42" s="325" t="s">
        <v>94</v>
      </c>
      <c r="C42" s="327">
        <v>0</v>
      </c>
      <c r="D42" s="327">
        <v>0</v>
      </c>
      <c r="E42" s="327">
        <v>0</v>
      </c>
      <c r="F42" s="226"/>
      <c r="G42" s="327"/>
    </row>
    <row r="43" customHeight="1" spans="1:7">
      <c r="A43" s="325">
        <v>2010405</v>
      </c>
      <c r="B43" s="325" t="s">
        <v>95</v>
      </c>
      <c r="C43" s="327">
        <v>0</v>
      </c>
      <c r="D43" s="327">
        <v>0</v>
      </c>
      <c r="E43" s="327">
        <v>0</v>
      </c>
      <c r="F43" s="226"/>
      <c r="G43" s="327"/>
    </row>
    <row r="44" customHeight="1" spans="1:7">
      <c r="A44" s="325">
        <v>2010406</v>
      </c>
      <c r="B44" s="325" t="s">
        <v>96</v>
      </c>
      <c r="C44" s="327">
        <v>0</v>
      </c>
      <c r="D44" s="327">
        <v>0</v>
      </c>
      <c r="E44" s="327">
        <v>0</v>
      </c>
      <c r="F44" s="226"/>
      <c r="G44" s="327"/>
    </row>
    <row r="45" customHeight="1" spans="1:7">
      <c r="A45" s="325">
        <v>2010407</v>
      </c>
      <c r="B45" s="325" t="s">
        <v>97</v>
      </c>
      <c r="C45" s="327">
        <v>0</v>
      </c>
      <c r="D45" s="327">
        <v>0</v>
      </c>
      <c r="E45" s="327">
        <v>0</v>
      </c>
      <c r="F45" s="226"/>
      <c r="G45" s="327"/>
    </row>
    <row r="46" customHeight="1" spans="1:7">
      <c r="A46" s="325">
        <v>2010408</v>
      </c>
      <c r="B46" s="325" t="s">
        <v>98</v>
      </c>
      <c r="C46" s="327">
        <v>0</v>
      </c>
      <c r="D46" s="327">
        <v>0</v>
      </c>
      <c r="E46" s="327">
        <v>0</v>
      </c>
      <c r="F46" s="226"/>
      <c r="G46" s="327"/>
    </row>
    <row r="47" customHeight="1" spans="1:7">
      <c r="A47" s="325">
        <v>2010450</v>
      </c>
      <c r="B47" s="325" t="s">
        <v>79</v>
      </c>
      <c r="C47" s="327">
        <v>76</v>
      </c>
      <c r="D47" s="327">
        <v>76</v>
      </c>
      <c r="E47" s="327">
        <v>110</v>
      </c>
      <c r="F47" s="226"/>
      <c r="G47" s="327"/>
    </row>
    <row r="48" customHeight="1" spans="1:7">
      <c r="A48" s="325">
        <v>2010499</v>
      </c>
      <c r="B48" s="325" t="s">
        <v>99</v>
      </c>
      <c r="C48" s="327">
        <v>60</v>
      </c>
      <c r="D48" s="327">
        <v>60</v>
      </c>
      <c r="E48" s="327">
        <v>0</v>
      </c>
      <c r="F48" s="226"/>
      <c r="G48" s="327"/>
    </row>
    <row r="49" customHeight="1" spans="1:7">
      <c r="A49" s="325">
        <v>20105</v>
      </c>
      <c r="B49" s="326" t="s">
        <v>100</v>
      </c>
      <c r="C49" s="327">
        <v>380</v>
      </c>
      <c r="D49" s="327">
        <v>380</v>
      </c>
      <c r="E49" s="327">
        <v>394</v>
      </c>
      <c r="F49" s="226">
        <v>103.7</v>
      </c>
      <c r="G49" s="327"/>
    </row>
    <row r="50" customHeight="1" spans="1:7">
      <c r="A50" s="325">
        <v>2010501</v>
      </c>
      <c r="B50" s="325" t="s">
        <v>70</v>
      </c>
      <c r="C50" s="327">
        <v>185</v>
      </c>
      <c r="D50" s="327">
        <v>185</v>
      </c>
      <c r="E50" s="327">
        <v>166</v>
      </c>
      <c r="F50" s="226"/>
      <c r="G50" s="327"/>
    </row>
    <row r="51" customHeight="1" spans="1:7">
      <c r="A51" s="325">
        <v>2010502</v>
      </c>
      <c r="B51" s="325" t="s">
        <v>71</v>
      </c>
      <c r="C51" s="327">
        <v>11</v>
      </c>
      <c r="D51" s="327">
        <v>11</v>
      </c>
      <c r="E51" s="327">
        <v>44</v>
      </c>
      <c r="F51" s="226"/>
      <c r="G51" s="327"/>
    </row>
    <row r="52" customHeight="1" spans="1:7">
      <c r="A52" s="325">
        <v>2010503</v>
      </c>
      <c r="B52" s="325" t="s">
        <v>72</v>
      </c>
      <c r="C52" s="327">
        <v>0</v>
      </c>
      <c r="D52" s="327">
        <v>0</v>
      </c>
      <c r="E52" s="327">
        <v>0</v>
      </c>
      <c r="F52" s="226"/>
      <c r="G52" s="327"/>
    </row>
    <row r="53" customHeight="1" spans="1:7">
      <c r="A53" s="325">
        <v>2010504</v>
      </c>
      <c r="B53" s="325" t="s">
        <v>101</v>
      </c>
      <c r="C53" s="327">
        <v>0</v>
      </c>
      <c r="D53" s="327">
        <v>0</v>
      </c>
      <c r="E53" s="327">
        <v>0</v>
      </c>
      <c r="F53" s="226"/>
      <c r="G53" s="327"/>
    </row>
    <row r="54" customHeight="1" spans="1:7">
      <c r="A54" s="325">
        <v>2010505</v>
      </c>
      <c r="B54" s="325" t="s">
        <v>102</v>
      </c>
      <c r="C54" s="327">
        <v>0</v>
      </c>
      <c r="D54" s="327">
        <v>0</v>
      </c>
      <c r="E54" s="327">
        <v>0</v>
      </c>
      <c r="F54" s="226"/>
      <c r="G54" s="327"/>
    </row>
    <row r="55" customHeight="1" spans="1:7">
      <c r="A55" s="325">
        <v>2010506</v>
      </c>
      <c r="B55" s="325" t="s">
        <v>103</v>
      </c>
      <c r="C55" s="327"/>
      <c r="D55" s="327"/>
      <c r="E55" s="327">
        <v>3</v>
      </c>
      <c r="F55" s="226"/>
      <c r="G55" s="327"/>
    </row>
    <row r="56" customHeight="1" spans="1:7">
      <c r="A56" s="325">
        <v>2010507</v>
      </c>
      <c r="B56" s="325" t="s">
        <v>104</v>
      </c>
      <c r="C56" s="327">
        <v>50</v>
      </c>
      <c r="D56" s="327">
        <v>50</v>
      </c>
      <c r="E56" s="327">
        <v>99</v>
      </c>
      <c r="F56" s="226"/>
      <c r="G56" s="327"/>
    </row>
    <row r="57" customHeight="1" spans="1:7">
      <c r="A57" s="325">
        <v>2010508</v>
      </c>
      <c r="B57" s="325" t="s">
        <v>105</v>
      </c>
      <c r="C57" s="327">
        <v>5</v>
      </c>
      <c r="D57" s="327">
        <v>5</v>
      </c>
      <c r="E57" s="327">
        <v>0</v>
      </c>
      <c r="F57" s="226"/>
      <c r="G57" s="327"/>
    </row>
    <row r="58" customHeight="1" spans="1:7">
      <c r="A58" s="325">
        <v>2010550</v>
      </c>
      <c r="B58" s="325" t="s">
        <v>79</v>
      </c>
      <c r="C58" s="327">
        <v>98</v>
      </c>
      <c r="D58" s="327">
        <v>98</v>
      </c>
      <c r="E58" s="327">
        <v>82</v>
      </c>
      <c r="F58" s="226"/>
      <c r="G58" s="327"/>
    </row>
    <row r="59" customHeight="1" spans="1:7">
      <c r="A59" s="325">
        <v>2010599</v>
      </c>
      <c r="B59" s="325" t="s">
        <v>106</v>
      </c>
      <c r="C59" s="327">
        <v>31</v>
      </c>
      <c r="D59" s="327">
        <v>31</v>
      </c>
      <c r="E59" s="327">
        <v>0</v>
      </c>
      <c r="F59" s="226"/>
      <c r="G59" s="327"/>
    </row>
    <row r="60" customHeight="1" spans="1:7">
      <c r="A60" s="325">
        <v>20106</v>
      </c>
      <c r="B60" s="326" t="s">
        <v>107</v>
      </c>
      <c r="C60" s="327">
        <v>1522</v>
      </c>
      <c r="D60" s="327">
        <v>1522</v>
      </c>
      <c r="E60" s="327">
        <v>1458</v>
      </c>
      <c r="F60" s="226">
        <v>95.8</v>
      </c>
      <c r="G60" s="327"/>
    </row>
    <row r="61" customHeight="1" spans="1:7">
      <c r="A61" s="325">
        <v>2010601</v>
      </c>
      <c r="B61" s="325" t="s">
        <v>70</v>
      </c>
      <c r="C61" s="327">
        <v>598</v>
      </c>
      <c r="D61" s="327">
        <v>598</v>
      </c>
      <c r="E61" s="327">
        <v>751</v>
      </c>
      <c r="F61" s="226"/>
      <c r="G61" s="327"/>
    </row>
    <row r="62" customHeight="1" spans="1:7">
      <c r="A62" s="325">
        <v>2010602</v>
      </c>
      <c r="B62" s="325" t="s">
        <v>71</v>
      </c>
      <c r="C62" s="327">
        <v>99</v>
      </c>
      <c r="D62" s="327">
        <v>99</v>
      </c>
      <c r="E62" s="327">
        <v>205</v>
      </c>
      <c r="F62" s="226"/>
      <c r="G62" s="327"/>
    </row>
    <row r="63" customHeight="1" spans="1:7">
      <c r="A63" s="325">
        <v>2010603</v>
      </c>
      <c r="B63" s="325" t="s">
        <v>72</v>
      </c>
      <c r="C63" s="327"/>
      <c r="D63" s="327"/>
      <c r="E63" s="327">
        <v>55</v>
      </c>
      <c r="F63" s="226"/>
      <c r="G63" s="327"/>
    </row>
    <row r="64" customHeight="1" spans="1:7">
      <c r="A64" s="325">
        <v>2010604</v>
      </c>
      <c r="B64" s="325" t="s">
        <v>108</v>
      </c>
      <c r="C64" s="327">
        <v>0</v>
      </c>
      <c r="D64" s="327">
        <v>0</v>
      </c>
      <c r="E64" s="327">
        <v>0</v>
      </c>
      <c r="F64" s="226"/>
      <c r="G64" s="327"/>
    </row>
    <row r="65" customHeight="1" spans="1:7">
      <c r="A65" s="325">
        <v>2010605</v>
      </c>
      <c r="B65" s="325" t="s">
        <v>109</v>
      </c>
      <c r="C65" s="327">
        <v>30</v>
      </c>
      <c r="D65" s="327">
        <v>30</v>
      </c>
      <c r="E65" s="327">
        <v>44</v>
      </c>
      <c r="F65" s="226"/>
      <c r="G65" s="327"/>
    </row>
    <row r="66" customHeight="1" spans="1:7">
      <c r="A66" s="325">
        <v>2010606</v>
      </c>
      <c r="B66" s="325" t="s">
        <v>110</v>
      </c>
      <c r="C66" s="327">
        <v>0</v>
      </c>
      <c r="D66" s="327">
        <v>0</v>
      </c>
      <c r="E66" s="327">
        <v>0</v>
      </c>
      <c r="F66" s="226"/>
      <c r="G66" s="327"/>
    </row>
    <row r="67" customHeight="1" spans="1:7">
      <c r="A67" s="325">
        <v>2010607</v>
      </c>
      <c r="B67" s="325" t="s">
        <v>111</v>
      </c>
      <c r="C67" s="327">
        <v>290</v>
      </c>
      <c r="D67" s="327">
        <v>290</v>
      </c>
      <c r="E67" s="327">
        <v>221</v>
      </c>
      <c r="F67" s="226"/>
      <c r="G67" s="327"/>
    </row>
    <row r="68" customHeight="1" spans="1:7">
      <c r="A68" s="325">
        <v>2010608</v>
      </c>
      <c r="B68" s="325" t="s">
        <v>112</v>
      </c>
      <c r="C68" s="327">
        <v>200</v>
      </c>
      <c r="D68" s="327">
        <v>200</v>
      </c>
      <c r="E68" s="327">
        <v>0</v>
      </c>
      <c r="F68" s="226"/>
      <c r="G68" s="327"/>
    </row>
    <row r="69" customHeight="1" spans="1:7">
      <c r="A69" s="325">
        <v>2010650</v>
      </c>
      <c r="B69" s="325" t="s">
        <v>79</v>
      </c>
      <c r="C69" s="327">
        <v>205</v>
      </c>
      <c r="D69" s="327">
        <v>205</v>
      </c>
      <c r="E69" s="327">
        <v>182</v>
      </c>
      <c r="F69" s="226"/>
      <c r="G69" s="327"/>
    </row>
    <row r="70" customHeight="1" spans="1:7">
      <c r="A70" s="325">
        <v>2010699</v>
      </c>
      <c r="B70" s="325" t="s">
        <v>113</v>
      </c>
      <c r="C70" s="327">
        <v>100</v>
      </c>
      <c r="D70" s="327">
        <v>100</v>
      </c>
      <c r="E70" s="327">
        <v>0</v>
      </c>
      <c r="F70" s="226"/>
      <c r="G70" s="327"/>
    </row>
    <row r="71" customHeight="1" spans="1:7">
      <c r="A71" s="325">
        <v>20107</v>
      </c>
      <c r="B71" s="326" t="s">
        <v>114</v>
      </c>
      <c r="C71" s="327">
        <v>1384</v>
      </c>
      <c r="D71" s="327">
        <v>1384</v>
      </c>
      <c r="E71" s="327">
        <v>307</v>
      </c>
      <c r="F71" s="226">
        <v>22.2</v>
      </c>
      <c r="G71" s="327"/>
    </row>
    <row r="72" customHeight="1" spans="1:7">
      <c r="A72" s="325">
        <v>2010701</v>
      </c>
      <c r="B72" s="325" t="s">
        <v>70</v>
      </c>
      <c r="C72" s="327">
        <v>969</v>
      </c>
      <c r="D72" s="327">
        <v>969</v>
      </c>
      <c r="E72" s="327">
        <v>0</v>
      </c>
      <c r="F72" s="226"/>
      <c r="G72" s="327"/>
    </row>
    <row r="73" customHeight="1" spans="1:7">
      <c r="A73" s="325">
        <v>2010702</v>
      </c>
      <c r="B73" s="325" t="s">
        <v>71</v>
      </c>
      <c r="C73" s="327">
        <v>0</v>
      </c>
      <c r="D73" s="327">
        <v>0</v>
      </c>
      <c r="E73" s="327">
        <v>0</v>
      </c>
      <c r="F73" s="226"/>
      <c r="G73" s="327"/>
    </row>
    <row r="74" customHeight="1" spans="1:7">
      <c r="A74" s="325">
        <v>2010703</v>
      </c>
      <c r="B74" s="325" t="s">
        <v>72</v>
      </c>
      <c r="C74" s="327">
        <v>0</v>
      </c>
      <c r="D74" s="327">
        <v>0</v>
      </c>
      <c r="E74" s="327">
        <v>0</v>
      </c>
      <c r="F74" s="226"/>
      <c r="G74" s="327"/>
    </row>
    <row r="75" customHeight="1" spans="1:7">
      <c r="A75" s="325">
        <v>2010709</v>
      </c>
      <c r="B75" s="325" t="s">
        <v>111</v>
      </c>
      <c r="C75" s="327">
        <v>0</v>
      </c>
      <c r="D75" s="327">
        <v>0</v>
      </c>
      <c r="E75" s="327">
        <v>0</v>
      </c>
      <c r="F75" s="226"/>
      <c r="G75" s="327"/>
    </row>
    <row r="76" customHeight="1" spans="1:7">
      <c r="A76" s="325">
        <v>2010710</v>
      </c>
      <c r="B76" s="325" t="s">
        <v>115</v>
      </c>
      <c r="C76" s="327">
        <v>350</v>
      </c>
      <c r="D76" s="327">
        <v>350</v>
      </c>
      <c r="E76" s="327">
        <v>307</v>
      </c>
      <c r="F76" s="226"/>
      <c r="G76" s="327"/>
    </row>
    <row r="77" customHeight="1" spans="1:7">
      <c r="A77" s="325">
        <v>2010750</v>
      </c>
      <c r="B77" s="325" t="s">
        <v>79</v>
      </c>
      <c r="C77" s="327">
        <v>65</v>
      </c>
      <c r="D77" s="327">
        <v>65</v>
      </c>
      <c r="E77" s="327">
        <v>0</v>
      </c>
      <c r="F77" s="226"/>
      <c r="G77" s="327"/>
    </row>
    <row r="78" customHeight="1" spans="1:7">
      <c r="A78" s="325">
        <v>2010799</v>
      </c>
      <c r="B78" s="325" t="s">
        <v>116</v>
      </c>
      <c r="C78" s="327">
        <v>0</v>
      </c>
      <c r="D78" s="327">
        <v>0</v>
      </c>
      <c r="E78" s="327">
        <v>0</v>
      </c>
      <c r="F78" s="226"/>
      <c r="G78" s="327"/>
    </row>
    <row r="79" customHeight="1" spans="1:7">
      <c r="A79" s="325">
        <v>20108</v>
      </c>
      <c r="B79" s="326" t="s">
        <v>117</v>
      </c>
      <c r="C79" s="327">
        <v>571</v>
      </c>
      <c r="D79" s="327">
        <v>571</v>
      </c>
      <c r="E79" s="327">
        <v>686</v>
      </c>
      <c r="F79" s="226">
        <v>120.1</v>
      </c>
      <c r="G79" s="327"/>
    </row>
    <row r="80" customHeight="1" spans="1:7">
      <c r="A80" s="325">
        <v>2010801</v>
      </c>
      <c r="B80" s="325" t="s">
        <v>70</v>
      </c>
      <c r="C80" s="327">
        <v>301</v>
      </c>
      <c r="D80" s="327">
        <v>301</v>
      </c>
      <c r="E80" s="327">
        <v>332</v>
      </c>
      <c r="F80" s="226"/>
      <c r="G80" s="327"/>
    </row>
    <row r="81" customHeight="1" spans="1:7">
      <c r="A81" s="325">
        <v>2010802</v>
      </c>
      <c r="B81" s="325" t="s">
        <v>71</v>
      </c>
      <c r="C81" s="327">
        <v>1</v>
      </c>
      <c r="D81" s="327">
        <v>1</v>
      </c>
      <c r="E81" s="327">
        <v>36</v>
      </c>
      <c r="F81" s="226"/>
      <c r="G81" s="327"/>
    </row>
    <row r="82" customHeight="1" spans="1:7">
      <c r="A82" s="325">
        <v>2010803</v>
      </c>
      <c r="B82" s="325" t="s">
        <v>72</v>
      </c>
      <c r="C82" s="327">
        <v>0</v>
      </c>
      <c r="D82" s="327">
        <v>0</v>
      </c>
      <c r="E82" s="327">
        <v>0</v>
      </c>
      <c r="F82" s="226"/>
      <c r="G82" s="327"/>
    </row>
    <row r="83" customHeight="1" spans="1:7">
      <c r="A83" s="325">
        <v>2010804</v>
      </c>
      <c r="B83" s="325" t="s">
        <v>118</v>
      </c>
      <c r="C83" s="327">
        <v>139</v>
      </c>
      <c r="D83" s="327">
        <v>139</v>
      </c>
      <c r="E83" s="327">
        <v>188</v>
      </c>
      <c r="F83" s="226"/>
      <c r="G83" s="327"/>
    </row>
    <row r="84" customHeight="1" spans="1:7">
      <c r="A84" s="325">
        <v>2010805</v>
      </c>
      <c r="B84" s="325" t="s">
        <v>119</v>
      </c>
      <c r="C84" s="327">
        <v>0</v>
      </c>
      <c r="D84" s="327">
        <v>0</v>
      </c>
      <c r="E84" s="327">
        <v>0</v>
      </c>
      <c r="F84" s="226"/>
      <c r="G84" s="327"/>
    </row>
    <row r="85" customHeight="1" spans="1:7">
      <c r="A85" s="325">
        <v>2010806</v>
      </c>
      <c r="B85" s="325" t="s">
        <v>111</v>
      </c>
      <c r="C85" s="327">
        <v>13</v>
      </c>
      <c r="D85" s="327">
        <v>13</v>
      </c>
      <c r="E85" s="327">
        <v>9</v>
      </c>
      <c r="F85" s="226"/>
      <c r="G85" s="327"/>
    </row>
    <row r="86" customHeight="1" spans="1:7">
      <c r="A86" s="325">
        <v>2010850</v>
      </c>
      <c r="B86" s="325" t="s">
        <v>79</v>
      </c>
      <c r="C86" s="327">
        <v>117</v>
      </c>
      <c r="D86" s="327">
        <v>117</v>
      </c>
      <c r="E86" s="327">
        <v>121</v>
      </c>
      <c r="F86" s="226"/>
      <c r="G86" s="327"/>
    </row>
    <row r="87" customHeight="1" spans="1:7">
      <c r="A87" s="325">
        <v>2010899</v>
      </c>
      <c r="B87" s="325" t="s">
        <v>120</v>
      </c>
      <c r="C87" s="327">
        <v>0</v>
      </c>
      <c r="D87" s="327">
        <v>0</v>
      </c>
      <c r="E87" s="327">
        <v>0</v>
      </c>
      <c r="F87" s="226"/>
      <c r="G87" s="327"/>
    </row>
    <row r="88" customHeight="1" spans="1:7">
      <c r="A88" s="325">
        <v>20109</v>
      </c>
      <c r="B88" s="326" t="s">
        <v>121</v>
      </c>
      <c r="C88" s="327">
        <v>0</v>
      </c>
      <c r="D88" s="327">
        <v>0</v>
      </c>
      <c r="E88" s="327">
        <v>0</v>
      </c>
      <c r="F88" s="226"/>
      <c r="G88" s="327"/>
    </row>
    <row r="89" customHeight="1" spans="1:7">
      <c r="A89" s="325">
        <v>2010901</v>
      </c>
      <c r="B89" s="325" t="s">
        <v>70</v>
      </c>
      <c r="C89" s="327">
        <v>0</v>
      </c>
      <c r="D89" s="327">
        <v>0</v>
      </c>
      <c r="E89" s="327">
        <v>0</v>
      </c>
      <c r="F89" s="226"/>
      <c r="G89" s="327"/>
    </row>
    <row r="90" customHeight="1" spans="1:7">
      <c r="A90" s="325">
        <v>2010902</v>
      </c>
      <c r="B90" s="325" t="s">
        <v>71</v>
      </c>
      <c r="C90" s="327">
        <v>0</v>
      </c>
      <c r="D90" s="327">
        <v>0</v>
      </c>
      <c r="E90" s="327">
        <v>0</v>
      </c>
      <c r="F90" s="226"/>
      <c r="G90" s="327"/>
    </row>
    <row r="91" customHeight="1" spans="1:7">
      <c r="A91" s="325">
        <v>2010903</v>
      </c>
      <c r="B91" s="325" t="s">
        <v>72</v>
      </c>
      <c r="C91" s="327">
        <v>0</v>
      </c>
      <c r="D91" s="327">
        <v>0</v>
      </c>
      <c r="E91" s="327">
        <v>0</v>
      </c>
      <c r="F91" s="226"/>
      <c r="G91" s="327"/>
    </row>
    <row r="92" customHeight="1" spans="1:7">
      <c r="A92" s="325">
        <v>2010905</v>
      </c>
      <c r="B92" s="325" t="s">
        <v>122</v>
      </c>
      <c r="C92" s="327">
        <v>0</v>
      </c>
      <c r="D92" s="327">
        <v>0</v>
      </c>
      <c r="E92" s="327">
        <v>0</v>
      </c>
      <c r="F92" s="226"/>
      <c r="G92" s="327"/>
    </row>
    <row r="93" customHeight="1" spans="1:7">
      <c r="A93" s="325">
        <v>2010907</v>
      </c>
      <c r="B93" s="325" t="s">
        <v>123</v>
      </c>
      <c r="C93" s="327">
        <v>0</v>
      </c>
      <c r="D93" s="327">
        <v>0</v>
      </c>
      <c r="E93" s="327">
        <v>0</v>
      </c>
      <c r="F93" s="226"/>
      <c r="G93" s="327"/>
    </row>
    <row r="94" customHeight="1" spans="1:7">
      <c r="A94" s="325">
        <v>2010908</v>
      </c>
      <c r="B94" s="325" t="s">
        <v>111</v>
      </c>
      <c r="C94" s="327">
        <v>0</v>
      </c>
      <c r="D94" s="327">
        <v>0</v>
      </c>
      <c r="E94" s="327">
        <v>0</v>
      </c>
      <c r="F94" s="226"/>
      <c r="G94" s="327"/>
    </row>
    <row r="95" customHeight="1" spans="1:7">
      <c r="A95" s="325">
        <v>2010909</v>
      </c>
      <c r="B95" s="325" t="s">
        <v>124</v>
      </c>
      <c r="C95" s="327">
        <v>0</v>
      </c>
      <c r="D95" s="327">
        <v>0</v>
      </c>
      <c r="E95" s="327">
        <v>0</v>
      </c>
      <c r="F95" s="226"/>
      <c r="G95" s="327"/>
    </row>
    <row r="96" customHeight="1" spans="1:7">
      <c r="A96" s="325">
        <v>2010910</v>
      </c>
      <c r="B96" s="325" t="s">
        <v>125</v>
      </c>
      <c r="C96" s="327">
        <v>0</v>
      </c>
      <c r="D96" s="327">
        <v>0</v>
      </c>
      <c r="E96" s="327">
        <v>0</v>
      </c>
      <c r="F96" s="226"/>
      <c r="G96" s="327"/>
    </row>
    <row r="97" customHeight="1" spans="1:7">
      <c r="A97" s="325">
        <v>2010911</v>
      </c>
      <c r="B97" s="325" t="s">
        <v>126</v>
      </c>
      <c r="C97" s="327">
        <v>0</v>
      </c>
      <c r="D97" s="327">
        <v>0</v>
      </c>
      <c r="E97" s="327">
        <v>0</v>
      </c>
      <c r="F97" s="226"/>
      <c r="G97" s="327"/>
    </row>
    <row r="98" customHeight="1" spans="1:7">
      <c r="A98" s="325">
        <v>2010912</v>
      </c>
      <c r="B98" s="325" t="s">
        <v>127</v>
      </c>
      <c r="C98" s="327">
        <v>0</v>
      </c>
      <c r="D98" s="327">
        <v>0</v>
      </c>
      <c r="E98" s="327">
        <v>0</v>
      </c>
      <c r="F98" s="226"/>
      <c r="G98" s="327"/>
    </row>
    <row r="99" customHeight="1" spans="1:7">
      <c r="A99" s="325">
        <v>2010950</v>
      </c>
      <c r="B99" s="325" t="s">
        <v>79</v>
      </c>
      <c r="C99" s="327">
        <v>0</v>
      </c>
      <c r="D99" s="327">
        <v>0</v>
      </c>
      <c r="E99" s="327">
        <v>0</v>
      </c>
      <c r="F99" s="226"/>
      <c r="G99" s="327"/>
    </row>
    <row r="100" customHeight="1" spans="1:7">
      <c r="A100" s="325">
        <v>2010999</v>
      </c>
      <c r="B100" s="325" t="s">
        <v>128</v>
      </c>
      <c r="C100" s="327">
        <v>0</v>
      </c>
      <c r="D100" s="327">
        <v>0</v>
      </c>
      <c r="E100" s="327">
        <v>0</v>
      </c>
      <c r="F100" s="226"/>
      <c r="G100" s="327"/>
    </row>
    <row r="101" customHeight="1" spans="1:7">
      <c r="A101" s="325">
        <v>20111</v>
      </c>
      <c r="B101" s="326" t="s">
        <v>129</v>
      </c>
      <c r="C101" s="327">
        <v>2335</v>
      </c>
      <c r="D101" s="327">
        <v>2335</v>
      </c>
      <c r="E101" s="327">
        <v>1880</v>
      </c>
      <c r="F101" s="226">
        <v>80.5</v>
      </c>
      <c r="G101" s="327"/>
    </row>
    <row r="102" customHeight="1" spans="1:7">
      <c r="A102" s="325">
        <v>2011101</v>
      </c>
      <c r="B102" s="325" t="s">
        <v>70</v>
      </c>
      <c r="C102" s="327">
        <v>1647</v>
      </c>
      <c r="D102" s="327">
        <v>1647</v>
      </c>
      <c r="E102" s="327">
        <v>1563</v>
      </c>
      <c r="F102" s="226"/>
      <c r="G102" s="327"/>
    </row>
    <row r="103" customHeight="1" spans="1:7">
      <c r="A103" s="325">
        <v>2011102</v>
      </c>
      <c r="B103" s="325" t="s">
        <v>71</v>
      </c>
      <c r="C103" s="327">
        <v>441</v>
      </c>
      <c r="D103" s="327">
        <v>441</v>
      </c>
      <c r="E103" s="327">
        <v>0</v>
      </c>
      <c r="F103" s="226"/>
      <c r="G103" s="327"/>
    </row>
    <row r="104" customHeight="1" spans="1:7">
      <c r="A104" s="325">
        <v>2011103</v>
      </c>
      <c r="B104" s="325" t="s">
        <v>72</v>
      </c>
      <c r="C104" s="327">
        <v>0</v>
      </c>
      <c r="D104" s="327">
        <v>0</v>
      </c>
      <c r="E104" s="327">
        <v>0</v>
      </c>
      <c r="F104" s="226"/>
      <c r="G104" s="327"/>
    </row>
    <row r="105" customHeight="1" spans="1:7">
      <c r="A105" s="325">
        <v>2011104</v>
      </c>
      <c r="B105" s="325" t="s">
        <v>130</v>
      </c>
      <c r="C105" s="327">
        <v>0</v>
      </c>
      <c r="D105" s="327">
        <v>0</v>
      </c>
      <c r="E105" s="327">
        <v>0</v>
      </c>
      <c r="F105" s="226"/>
      <c r="G105" s="327"/>
    </row>
    <row r="106" customHeight="1" spans="1:7">
      <c r="A106" s="325">
        <v>2011105</v>
      </c>
      <c r="B106" s="325" t="s">
        <v>131</v>
      </c>
      <c r="C106" s="327">
        <v>144</v>
      </c>
      <c r="D106" s="327">
        <v>144</v>
      </c>
      <c r="E106" s="327">
        <v>205</v>
      </c>
      <c r="F106" s="226"/>
      <c r="G106" s="327"/>
    </row>
    <row r="107" customHeight="1" spans="1:7">
      <c r="A107" s="325">
        <v>2011106</v>
      </c>
      <c r="B107" s="325" t="s">
        <v>132</v>
      </c>
      <c r="C107" s="327">
        <v>0</v>
      </c>
      <c r="D107" s="327">
        <v>0</v>
      </c>
      <c r="E107" s="327">
        <v>0</v>
      </c>
      <c r="F107" s="226"/>
      <c r="G107" s="327"/>
    </row>
    <row r="108" customHeight="1" spans="1:7">
      <c r="A108" s="325">
        <v>2011150</v>
      </c>
      <c r="B108" s="325" t="s">
        <v>79</v>
      </c>
      <c r="C108" s="327">
        <v>103</v>
      </c>
      <c r="D108" s="327">
        <v>103</v>
      </c>
      <c r="E108" s="327">
        <v>112</v>
      </c>
      <c r="F108" s="226"/>
      <c r="G108" s="327"/>
    </row>
    <row r="109" customHeight="1" spans="1:7">
      <c r="A109" s="325">
        <v>2011199</v>
      </c>
      <c r="B109" s="325" t="s">
        <v>133</v>
      </c>
      <c r="C109" s="327">
        <v>0</v>
      </c>
      <c r="D109" s="327">
        <v>0</v>
      </c>
      <c r="E109" s="327">
        <v>0</v>
      </c>
      <c r="F109" s="226"/>
      <c r="G109" s="327"/>
    </row>
    <row r="110" customHeight="1" spans="1:7">
      <c r="A110" s="325">
        <v>20113</v>
      </c>
      <c r="B110" s="326" t="s">
        <v>134</v>
      </c>
      <c r="C110" s="327">
        <v>683</v>
      </c>
      <c r="D110" s="327">
        <v>683</v>
      </c>
      <c r="E110" s="327">
        <v>831</v>
      </c>
      <c r="F110" s="226">
        <v>121.7</v>
      </c>
      <c r="G110" s="327"/>
    </row>
    <row r="111" customHeight="1" spans="1:7">
      <c r="A111" s="325">
        <v>2011301</v>
      </c>
      <c r="B111" s="325" t="s">
        <v>70</v>
      </c>
      <c r="C111" s="327">
        <v>215</v>
      </c>
      <c r="D111" s="327">
        <v>215</v>
      </c>
      <c r="E111" s="327">
        <v>314</v>
      </c>
      <c r="F111" s="226"/>
      <c r="G111" s="327"/>
    </row>
    <row r="112" customHeight="1" spans="1:7">
      <c r="A112" s="325">
        <v>2011302</v>
      </c>
      <c r="B112" s="325" t="s">
        <v>71</v>
      </c>
      <c r="C112" s="327">
        <v>0</v>
      </c>
      <c r="D112" s="327">
        <v>0</v>
      </c>
      <c r="E112" s="327">
        <v>0</v>
      </c>
      <c r="F112" s="226"/>
      <c r="G112" s="327"/>
    </row>
    <row r="113" customHeight="1" spans="1:7">
      <c r="A113" s="325">
        <v>2011303</v>
      </c>
      <c r="B113" s="325" t="s">
        <v>72</v>
      </c>
      <c r="C113" s="327">
        <v>0</v>
      </c>
      <c r="D113" s="327">
        <v>0</v>
      </c>
      <c r="E113" s="327">
        <v>0</v>
      </c>
      <c r="F113" s="226"/>
      <c r="G113" s="327"/>
    </row>
    <row r="114" customHeight="1" spans="1:7">
      <c r="A114" s="325">
        <v>2011304</v>
      </c>
      <c r="B114" s="325" t="s">
        <v>135</v>
      </c>
      <c r="C114" s="327">
        <v>0</v>
      </c>
      <c r="D114" s="327">
        <v>0</v>
      </c>
      <c r="E114" s="327">
        <v>0</v>
      </c>
      <c r="F114" s="226"/>
      <c r="G114" s="327"/>
    </row>
    <row r="115" customHeight="1" spans="1:7">
      <c r="A115" s="325">
        <v>2011305</v>
      </c>
      <c r="B115" s="325" t="s">
        <v>136</v>
      </c>
      <c r="C115" s="327">
        <v>0</v>
      </c>
      <c r="D115" s="327">
        <v>0</v>
      </c>
      <c r="E115" s="327">
        <v>0</v>
      </c>
      <c r="F115" s="226"/>
      <c r="G115" s="327"/>
    </row>
    <row r="116" customHeight="1" spans="1:7">
      <c r="A116" s="325">
        <v>2011306</v>
      </c>
      <c r="B116" s="325" t="s">
        <v>137</v>
      </c>
      <c r="C116" s="327">
        <v>0</v>
      </c>
      <c r="D116" s="327">
        <v>0</v>
      </c>
      <c r="E116" s="327">
        <v>0</v>
      </c>
      <c r="F116" s="226"/>
      <c r="G116" s="327"/>
    </row>
    <row r="117" customHeight="1" spans="1:7">
      <c r="A117" s="325">
        <v>2011307</v>
      </c>
      <c r="B117" s="325" t="s">
        <v>138</v>
      </c>
      <c r="C117" s="327">
        <v>0</v>
      </c>
      <c r="D117" s="327">
        <v>0</v>
      </c>
      <c r="E117" s="327">
        <v>0</v>
      </c>
      <c r="F117" s="226"/>
      <c r="G117" s="327"/>
    </row>
    <row r="118" customHeight="1" spans="1:7">
      <c r="A118" s="325">
        <v>2011308</v>
      </c>
      <c r="B118" s="325" t="s">
        <v>139</v>
      </c>
      <c r="C118" s="327">
        <v>322</v>
      </c>
      <c r="D118" s="327">
        <v>322</v>
      </c>
      <c r="E118" s="327">
        <v>306</v>
      </c>
      <c r="F118" s="226"/>
      <c r="G118" s="327"/>
    </row>
    <row r="119" customHeight="1" spans="1:7">
      <c r="A119" s="325">
        <v>2011350</v>
      </c>
      <c r="B119" s="325" t="s">
        <v>79</v>
      </c>
      <c r="C119" s="327">
        <v>146</v>
      </c>
      <c r="D119" s="327">
        <v>146</v>
      </c>
      <c r="E119" s="327">
        <v>211</v>
      </c>
      <c r="F119" s="226"/>
      <c r="G119" s="327"/>
    </row>
    <row r="120" customHeight="1" spans="1:7">
      <c r="A120" s="325">
        <v>2011399</v>
      </c>
      <c r="B120" s="325" t="s">
        <v>140</v>
      </c>
      <c r="C120" s="327">
        <v>0</v>
      </c>
      <c r="D120" s="327">
        <v>0</v>
      </c>
      <c r="E120" s="327">
        <v>0</v>
      </c>
      <c r="F120" s="226"/>
      <c r="G120" s="327"/>
    </row>
    <row r="121" customHeight="1" spans="1:7">
      <c r="A121" s="325">
        <v>20114</v>
      </c>
      <c r="B121" s="326" t="s">
        <v>141</v>
      </c>
      <c r="C121" s="327">
        <v>0</v>
      </c>
      <c r="D121" s="327">
        <v>0</v>
      </c>
      <c r="E121" s="327">
        <v>0</v>
      </c>
      <c r="F121" s="226"/>
      <c r="G121" s="327"/>
    </row>
    <row r="122" customHeight="1" spans="1:7">
      <c r="A122" s="325">
        <v>2011401</v>
      </c>
      <c r="B122" s="325" t="s">
        <v>70</v>
      </c>
      <c r="C122" s="327">
        <v>0</v>
      </c>
      <c r="D122" s="327">
        <v>0</v>
      </c>
      <c r="E122" s="327">
        <v>0</v>
      </c>
      <c r="F122" s="226"/>
      <c r="G122" s="327"/>
    </row>
    <row r="123" customHeight="1" spans="1:7">
      <c r="A123" s="325">
        <v>2011402</v>
      </c>
      <c r="B123" s="325" t="s">
        <v>71</v>
      </c>
      <c r="C123" s="327">
        <v>0</v>
      </c>
      <c r="D123" s="327">
        <v>0</v>
      </c>
      <c r="E123" s="327">
        <v>0</v>
      </c>
      <c r="F123" s="226"/>
      <c r="G123" s="327"/>
    </row>
    <row r="124" customHeight="1" spans="1:7">
      <c r="A124" s="325">
        <v>2011403</v>
      </c>
      <c r="B124" s="325" t="s">
        <v>72</v>
      </c>
      <c r="C124" s="327">
        <v>0</v>
      </c>
      <c r="D124" s="327">
        <v>0</v>
      </c>
      <c r="E124" s="327">
        <v>0</v>
      </c>
      <c r="F124" s="226"/>
      <c r="G124" s="327"/>
    </row>
    <row r="125" customHeight="1" spans="1:7">
      <c r="A125" s="325">
        <v>2011404</v>
      </c>
      <c r="B125" s="325" t="s">
        <v>142</v>
      </c>
      <c r="C125" s="327">
        <v>0</v>
      </c>
      <c r="D125" s="327">
        <v>0</v>
      </c>
      <c r="E125" s="327">
        <v>0</v>
      </c>
      <c r="F125" s="226"/>
      <c r="G125" s="327"/>
    </row>
    <row r="126" customHeight="1" spans="1:7">
      <c r="A126" s="325">
        <v>2011405</v>
      </c>
      <c r="B126" s="325" t="s">
        <v>143</v>
      </c>
      <c r="C126" s="327">
        <v>0</v>
      </c>
      <c r="D126" s="327">
        <v>0</v>
      </c>
      <c r="E126" s="327">
        <v>0</v>
      </c>
      <c r="F126" s="226"/>
      <c r="G126" s="327"/>
    </row>
    <row r="127" customHeight="1" spans="1:7">
      <c r="A127" s="325">
        <v>2011408</v>
      </c>
      <c r="B127" s="325" t="s">
        <v>144</v>
      </c>
      <c r="C127" s="327">
        <v>0</v>
      </c>
      <c r="D127" s="327">
        <v>0</v>
      </c>
      <c r="E127" s="327">
        <v>0</v>
      </c>
      <c r="F127" s="226"/>
      <c r="G127" s="327"/>
    </row>
    <row r="128" customHeight="1" spans="1:7">
      <c r="A128" s="325">
        <v>2011409</v>
      </c>
      <c r="B128" s="325" t="s">
        <v>145</v>
      </c>
      <c r="C128" s="327">
        <v>0</v>
      </c>
      <c r="D128" s="327">
        <v>0</v>
      </c>
      <c r="E128" s="327">
        <v>0</v>
      </c>
      <c r="F128" s="226"/>
      <c r="G128" s="327"/>
    </row>
    <row r="129" customHeight="1" spans="1:7">
      <c r="A129" s="325">
        <v>2011410</v>
      </c>
      <c r="B129" s="325" t="s">
        <v>146</v>
      </c>
      <c r="C129" s="327">
        <v>0</v>
      </c>
      <c r="D129" s="327">
        <v>0</v>
      </c>
      <c r="E129" s="327">
        <v>0</v>
      </c>
      <c r="F129" s="226"/>
      <c r="G129" s="327"/>
    </row>
    <row r="130" customHeight="1" spans="1:7">
      <c r="A130" s="325">
        <v>2011411</v>
      </c>
      <c r="B130" s="325" t="s">
        <v>147</v>
      </c>
      <c r="C130" s="327">
        <v>0</v>
      </c>
      <c r="D130" s="327">
        <v>0</v>
      </c>
      <c r="E130" s="327">
        <v>0</v>
      </c>
      <c r="F130" s="226"/>
      <c r="G130" s="327"/>
    </row>
    <row r="131" customHeight="1" spans="1:7">
      <c r="A131" s="325">
        <v>2011450</v>
      </c>
      <c r="B131" s="325" t="s">
        <v>79</v>
      </c>
      <c r="C131" s="327">
        <v>0</v>
      </c>
      <c r="D131" s="327">
        <v>0</v>
      </c>
      <c r="E131" s="327">
        <v>0</v>
      </c>
      <c r="F131" s="226"/>
      <c r="G131" s="327"/>
    </row>
    <row r="132" customHeight="1" spans="1:7">
      <c r="A132" s="325">
        <v>2011499</v>
      </c>
      <c r="B132" s="325" t="s">
        <v>148</v>
      </c>
      <c r="C132" s="327">
        <v>0</v>
      </c>
      <c r="D132" s="327">
        <v>0</v>
      </c>
      <c r="E132" s="327">
        <v>0</v>
      </c>
      <c r="F132" s="226"/>
      <c r="G132" s="327"/>
    </row>
    <row r="133" customHeight="1" spans="1:7">
      <c r="A133" s="325">
        <v>20123</v>
      </c>
      <c r="B133" s="326" t="s">
        <v>149</v>
      </c>
      <c r="C133" s="327">
        <v>0</v>
      </c>
      <c r="D133" s="327">
        <v>0</v>
      </c>
      <c r="E133" s="327"/>
      <c r="F133" s="226"/>
      <c r="G133" s="327"/>
    </row>
    <row r="134" customHeight="1" spans="1:7">
      <c r="A134" s="325">
        <v>2012301</v>
      </c>
      <c r="B134" s="325" t="s">
        <v>70</v>
      </c>
      <c r="C134" s="327">
        <v>0</v>
      </c>
      <c r="D134" s="327">
        <v>0</v>
      </c>
      <c r="E134" s="327">
        <v>0</v>
      </c>
      <c r="F134" s="226"/>
      <c r="G134" s="327"/>
    </row>
    <row r="135" customHeight="1" spans="1:7">
      <c r="A135" s="325">
        <v>2012302</v>
      </c>
      <c r="B135" s="325" t="s">
        <v>71</v>
      </c>
      <c r="C135" s="327">
        <v>0</v>
      </c>
      <c r="D135" s="327">
        <v>0</v>
      </c>
      <c r="E135" s="327">
        <v>0</v>
      </c>
      <c r="F135" s="226"/>
      <c r="G135" s="327"/>
    </row>
    <row r="136" customHeight="1" spans="1:7">
      <c r="A136" s="325">
        <v>2012303</v>
      </c>
      <c r="B136" s="325" t="s">
        <v>72</v>
      </c>
      <c r="C136" s="327">
        <v>0</v>
      </c>
      <c r="D136" s="327">
        <v>0</v>
      </c>
      <c r="E136" s="327">
        <v>0</v>
      </c>
      <c r="F136" s="226"/>
      <c r="G136" s="327"/>
    </row>
    <row r="137" customHeight="1" spans="1:7">
      <c r="A137" s="325">
        <v>2012304</v>
      </c>
      <c r="B137" s="325" t="s">
        <v>150</v>
      </c>
      <c r="C137" s="327">
        <v>0</v>
      </c>
      <c r="D137" s="327">
        <v>0</v>
      </c>
      <c r="E137" s="327">
        <v>0</v>
      </c>
      <c r="F137" s="226"/>
      <c r="G137" s="327"/>
    </row>
    <row r="138" customHeight="1" spans="1:7">
      <c r="A138" s="325">
        <v>2012350</v>
      </c>
      <c r="B138" s="325" t="s">
        <v>79</v>
      </c>
      <c r="C138" s="327">
        <v>0</v>
      </c>
      <c r="D138" s="327">
        <v>0</v>
      </c>
      <c r="E138" s="327">
        <v>0</v>
      </c>
      <c r="F138" s="226"/>
      <c r="G138" s="327"/>
    </row>
    <row r="139" customHeight="1" spans="1:7">
      <c r="A139" s="325">
        <v>2012399</v>
      </c>
      <c r="B139" s="325" t="s">
        <v>151</v>
      </c>
      <c r="C139" s="327"/>
      <c r="D139" s="327"/>
      <c r="E139" s="327"/>
      <c r="F139" s="226"/>
      <c r="G139" s="327"/>
    </row>
    <row r="140" customHeight="1" spans="1:7">
      <c r="A140" s="325">
        <v>20125</v>
      </c>
      <c r="B140" s="326" t="s">
        <v>152</v>
      </c>
      <c r="C140" s="327">
        <v>0</v>
      </c>
      <c r="D140" s="327">
        <v>0</v>
      </c>
      <c r="E140" s="327">
        <v>0</v>
      </c>
      <c r="F140" s="226"/>
      <c r="G140" s="327"/>
    </row>
    <row r="141" customHeight="1" spans="1:7">
      <c r="A141" s="325">
        <v>2012501</v>
      </c>
      <c r="B141" s="325" t="s">
        <v>70</v>
      </c>
      <c r="C141" s="327">
        <v>0</v>
      </c>
      <c r="D141" s="327">
        <v>0</v>
      </c>
      <c r="E141" s="327">
        <v>0</v>
      </c>
      <c r="F141" s="226"/>
      <c r="G141" s="327"/>
    </row>
    <row r="142" customHeight="1" spans="1:7">
      <c r="A142" s="325">
        <v>2012502</v>
      </c>
      <c r="B142" s="325" t="s">
        <v>71</v>
      </c>
      <c r="C142" s="327">
        <v>0</v>
      </c>
      <c r="D142" s="327">
        <v>0</v>
      </c>
      <c r="E142" s="327">
        <v>0</v>
      </c>
      <c r="F142" s="226"/>
      <c r="G142" s="327"/>
    </row>
    <row r="143" customHeight="1" spans="1:7">
      <c r="A143" s="325">
        <v>2012503</v>
      </c>
      <c r="B143" s="325" t="s">
        <v>72</v>
      </c>
      <c r="C143" s="327">
        <v>0</v>
      </c>
      <c r="D143" s="327">
        <v>0</v>
      </c>
      <c r="E143" s="327">
        <v>0</v>
      </c>
      <c r="F143" s="226"/>
      <c r="G143" s="327"/>
    </row>
    <row r="144" customHeight="1" spans="1:7">
      <c r="A144" s="325">
        <v>2012504</v>
      </c>
      <c r="B144" s="325" t="s">
        <v>153</v>
      </c>
      <c r="C144" s="327">
        <v>0</v>
      </c>
      <c r="D144" s="327">
        <v>0</v>
      </c>
      <c r="E144" s="327">
        <v>0</v>
      </c>
      <c r="F144" s="226"/>
      <c r="G144" s="327"/>
    </row>
    <row r="145" customHeight="1" spans="1:7">
      <c r="A145" s="325">
        <v>2012505</v>
      </c>
      <c r="B145" s="325" t="s">
        <v>154</v>
      </c>
      <c r="C145" s="327">
        <v>0</v>
      </c>
      <c r="D145" s="327">
        <v>0</v>
      </c>
      <c r="E145" s="327">
        <v>0</v>
      </c>
      <c r="F145" s="226"/>
      <c r="G145" s="327"/>
    </row>
    <row r="146" customHeight="1" spans="1:7">
      <c r="A146" s="325">
        <v>2012550</v>
      </c>
      <c r="B146" s="325" t="s">
        <v>79</v>
      </c>
      <c r="C146" s="327">
        <v>0</v>
      </c>
      <c r="D146" s="327">
        <v>0</v>
      </c>
      <c r="E146" s="327">
        <v>0</v>
      </c>
      <c r="F146" s="226"/>
      <c r="G146" s="327"/>
    </row>
    <row r="147" customHeight="1" spans="1:7">
      <c r="A147" s="325">
        <v>2012599</v>
      </c>
      <c r="B147" s="325" t="s">
        <v>155</v>
      </c>
      <c r="C147" s="327">
        <v>0</v>
      </c>
      <c r="D147" s="327">
        <v>0</v>
      </c>
      <c r="E147" s="327">
        <v>0</v>
      </c>
      <c r="F147" s="226"/>
      <c r="G147" s="327"/>
    </row>
    <row r="148" customHeight="1" spans="1:7">
      <c r="A148" s="325">
        <v>20126</v>
      </c>
      <c r="B148" s="326" t="s">
        <v>156</v>
      </c>
      <c r="C148" s="327">
        <v>167</v>
      </c>
      <c r="D148" s="327">
        <v>167</v>
      </c>
      <c r="E148" s="327">
        <v>172</v>
      </c>
      <c r="F148" s="226">
        <v>103</v>
      </c>
      <c r="G148" s="327"/>
    </row>
    <row r="149" customHeight="1" spans="1:7">
      <c r="A149" s="325">
        <v>2012601</v>
      </c>
      <c r="B149" s="325" t="s">
        <v>70</v>
      </c>
      <c r="C149" s="327">
        <v>140</v>
      </c>
      <c r="D149" s="327">
        <v>140</v>
      </c>
      <c r="E149" s="327">
        <v>120</v>
      </c>
      <c r="F149" s="226"/>
      <c r="G149" s="327"/>
    </row>
    <row r="150" customHeight="1" spans="1:7">
      <c r="A150" s="325">
        <v>2012602</v>
      </c>
      <c r="B150" s="325" t="s">
        <v>71</v>
      </c>
      <c r="C150" s="327">
        <v>1</v>
      </c>
      <c r="D150" s="327">
        <v>1</v>
      </c>
      <c r="E150" s="327">
        <v>0</v>
      </c>
      <c r="F150" s="226"/>
      <c r="G150" s="327"/>
    </row>
    <row r="151" customHeight="1" spans="1:7">
      <c r="A151" s="325">
        <v>2012603</v>
      </c>
      <c r="B151" s="325" t="s">
        <v>72</v>
      </c>
      <c r="C151" s="327">
        <v>0</v>
      </c>
      <c r="D151" s="327">
        <v>0</v>
      </c>
      <c r="E151" s="327">
        <v>0</v>
      </c>
      <c r="F151" s="226"/>
      <c r="G151" s="327"/>
    </row>
    <row r="152" customHeight="1" spans="1:7">
      <c r="A152" s="325">
        <v>2012604</v>
      </c>
      <c r="B152" s="325" t="s">
        <v>157</v>
      </c>
      <c r="C152" s="327">
        <v>11</v>
      </c>
      <c r="D152" s="327">
        <v>11</v>
      </c>
      <c r="E152" s="327">
        <v>52</v>
      </c>
      <c r="F152" s="226"/>
      <c r="G152" s="327"/>
    </row>
    <row r="153" customHeight="1" spans="1:7">
      <c r="A153" s="325">
        <v>2012699</v>
      </c>
      <c r="B153" s="325" t="s">
        <v>158</v>
      </c>
      <c r="C153" s="327">
        <v>15</v>
      </c>
      <c r="D153" s="327">
        <v>15</v>
      </c>
      <c r="E153" s="327">
        <v>0</v>
      </c>
      <c r="F153" s="226"/>
      <c r="G153" s="327"/>
    </row>
    <row r="154" customHeight="1" spans="1:7">
      <c r="A154" s="325">
        <v>20128</v>
      </c>
      <c r="B154" s="326" t="s">
        <v>159</v>
      </c>
      <c r="C154" s="327">
        <v>130</v>
      </c>
      <c r="D154" s="327">
        <v>130</v>
      </c>
      <c r="E154" s="327">
        <v>109</v>
      </c>
      <c r="F154" s="226">
        <v>83.8</v>
      </c>
      <c r="G154" s="327"/>
    </row>
    <row r="155" customHeight="1" spans="1:7">
      <c r="A155" s="325">
        <v>2012801</v>
      </c>
      <c r="B155" s="325" t="s">
        <v>70</v>
      </c>
      <c r="C155" s="327">
        <v>110</v>
      </c>
      <c r="D155" s="327">
        <v>110</v>
      </c>
      <c r="E155" s="327">
        <v>88</v>
      </c>
      <c r="F155" s="226"/>
      <c r="G155" s="327"/>
    </row>
    <row r="156" customHeight="1" spans="1:7">
      <c r="A156" s="325">
        <v>2012802</v>
      </c>
      <c r="B156" s="325" t="s">
        <v>71</v>
      </c>
      <c r="C156" s="327">
        <v>4</v>
      </c>
      <c r="D156" s="327">
        <v>4</v>
      </c>
      <c r="E156" s="327">
        <v>10</v>
      </c>
      <c r="F156" s="226"/>
      <c r="G156" s="327"/>
    </row>
    <row r="157" customHeight="1" spans="1:7">
      <c r="A157" s="325">
        <v>2012803</v>
      </c>
      <c r="B157" s="325" t="s">
        <v>72</v>
      </c>
      <c r="C157" s="327"/>
      <c r="D157" s="327"/>
      <c r="E157" s="327">
        <v>0</v>
      </c>
      <c r="F157" s="226"/>
      <c r="G157" s="327"/>
    </row>
    <row r="158" customHeight="1" spans="1:7">
      <c r="A158" s="325">
        <v>2012804</v>
      </c>
      <c r="B158" s="325" t="s">
        <v>84</v>
      </c>
      <c r="C158" s="327">
        <v>0</v>
      </c>
      <c r="D158" s="327">
        <v>0</v>
      </c>
      <c r="E158" s="327">
        <v>0</v>
      </c>
      <c r="F158" s="226"/>
      <c r="G158" s="327"/>
    </row>
    <row r="159" customHeight="1" spans="1:7">
      <c r="A159" s="325">
        <v>2012850</v>
      </c>
      <c r="B159" s="325" t="s">
        <v>79</v>
      </c>
      <c r="C159" s="327">
        <v>0</v>
      </c>
      <c r="D159" s="327">
        <v>0</v>
      </c>
      <c r="E159" s="327">
        <v>0</v>
      </c>
      <c r="F159" s="226"/>
      <c r="G159" s="327"/>
    </row>
    <row r="160" ht="32" customHeight="1" spans="1:7">
      <c r="A160" s="325">
        <v>2012899</v>
      </c>
      <c r="B160" s="325" t="s">
        <v>160</v>
      </c>
      <c r="C160" s="327">
        <v>16</v>
      </c>
      <c r="D160" s="327">
        <v>16</v>
      </c>
      <c r="E160" s="327">
        <v>11</v>
      </c>
      <c r="F160" s="226"/>
      <c r="G160" s="327"/>
    </row>
    <row r="161" customHeight="1" spans="1:7">
      <c r="A161" s="325">
        <v>20129</v>
      </c>
      <c r="B161" s="326" t="s">
        <v>161</v>
      </c>
      <c r="C161" s="327">
        <v>568</v>
      </c>
      <c r="D161" s="327">
        <v>568</v>
      </c>
      <c r="E161" s="327">
        <v>526</v>
      </c>
      <c r="F161" s="226">
        <v>92.6</v>
      </c>
      <c r="G161" s="327"/>
    </row>
    <row r="162" customHeight="1" spans="1:7">
      <c r="A162" s="325">
        <v>2012901</v>
      </c>
      <c r="B162" s="325" t="s">
        <v>70</v>
      </c>
      <c r="C162" s="327">
        <v>243</v>
      </c>
      <c r="D162" s="327">
        <v>243</v>
      </c>
      <c r="E162" s="327">
        <v>309</v>
      </c>
      <c r="F162" s="226"/>
      <c r="G162" s="327"/>
    </row>
    <row r="163" customHeight="1" spans="1:7">
      <c r="A163" s="325">
        <v>2012902</v>
      </c>
      <c r="B163" s="325" t="s">
        <v>71</v>
      </c>
      <c r="C163" s="327">
        <v>21</v>
      </c>
      <c r="D163" s="327">
        <v>21</v>
      </c>
      <c r="E163" s="327">
        <v>115</v>
      </c>
      <c r="F163" s="226"/>
      <c r="G163" s="327"/>
    </row>
    <row r="164" customHeight="1" spans="1:7">
      <c r="A164" s="325">
        <v>2012903</v>
      </c>
      <c r="B164" s="325" t="s">
        <v>72</v>
      </c>
      <c r="C164" s="327">
        <v>0</v>
      </c>
      <c r="D164" s="327">
        <v>0</v>
      </c>
      <c r="E164" s="327">
        <v>0</v>
      </c>
      <c r="F164" s="226"/>
      <c r="G164" s="327"/>
    </row>
    <row r="165" customHeight="1" spans="1:7">
      <c r="A165" s="325">
        <v>2012906</v>
      </c>
      <c r="B165" s="325" t="s">
        <v>162</v>
      </c>
      <c r="C165" s="327">
        <v>0</v>
      </c>
      <c r="D165" s="327">
        <v>0</v>
      </c>
      <c r="E165" s="327">
        <v>0</v>
      </c>
      <c r="F165" s="226"/>
      <c r="G165" s="327"/>
    </row>
    <row r="166" customHeight="1" spans="1:7">
      <c r="A166" s="325">
        <v>2012950</v>
      </c>
      <c r="B166" s="325" t="s">
        <v>79</v>
      </c>
      <c r="C166" s="327">
        <v>81</v>
      </c>
      <c r="D166" s="327">
        <v>81</v>
      </c>
      <c r="E166" s="327">
        <v>102</v>
      </c>
      <c r="F166" s="226"/>
      <c r="G166" s="327"/>
    </row>
    <row r="167" customHeight="1" spans="1:7">
      <c r="A167" s="325">
        <v>2012999</v>
      </c>
      <c r="B167" s="325" t="s">
        <v>163</v>
      </c>
      <c r="C167" s="327">
        <v>223</v>
      </c>
      <c r="D167" s="327">
        <v>223</v>
      </c>
      <c r="E167" s="327">
        <v>0</v>
      </c>
      <c r="F167" s="226"/>
      <c r="G167" s="327"/>
    </row>
    <row r="168" ht="39" customHeight="1" spans="1:7">
      <c r="A168" s="325">
        <v>20131</v>
      </c>
      <c r="B168" s="326" t="s">
        <v>164</v>
      </c>
      <c r="C168" s="327">
        <v>1883</v>
      </c>
      <c r="D168" s="327">
        <v>1883</v>
      </c>
      <c r="E168" s="327">
        <v>1503</v>
      </c>
      <c r="F168" s="226">
        <v>79.8</v>
      </c>
      <c r="G168" s="327"/>
    </row>
    <row r="169" customHeight="1" spans="1:7">
      <c r="A169" s="325">
        <v>2013101</v>
      </c>
      <c r="B169" s="325" t="s">
        <v>70</v>
      </c>
      <c r="C169" s="327">
        <v>1000</v>
      </c>
      <c r="D169" s="327">
        <v>1000</v>
      </c>
      <c r="E169" s="327">
        <v>895</v>
      </c>
      <c r="F169" s="226"/>
      <c r="G169" s="327"/>
    </row>
    <row r="170" customHeight="1" spans="1:7">
      <c r="A170" s="325">
        <v>2013102</v>
      </c>
      <c r="B170" s="325" t="s">
        <v>71</v>
      </c>
      <c r="C170" s="327">
        <v>314</v>
      </c>
      <c r="D170" s="327">
        <v>314</v>
      </c>
      <c r="E170" s="327">
        <v>321</v>
      </c>
      <c r="F170" s="226"/>
      <c r="G170" s="327"/>
    </row>
    <row r="171" customHeight="1" spans="1:7">
      <c r="A171" s="325">
        <v>2013103</v>
      </c>
      <c r="B171" s="325" t="s">
        <v>72</v>
      </c>
      <c r="C171" s="327">
        <v>364</v>
      </c>
      <c r="D171" s="327">
        <v>364</v>
      </c>
      <c r="E171" s="327">
        <v>0</v>
      </c>
      <c r="F171" s="226"/>
      <c r="G171" s="327"/>
    </row>
    <row r="172" customHeight="1" spans="1:7">
      <c r="A172" s="325">
        <v>2013105</v>
      </c>
      <c r="B172" s="325" t="s">
        <v>165</v>
      </c>
      <c r="C172" s="327">
        <v>27</v>
      </c>
      <c r="D172" s="327">
        <v>27</v>
      </c>
      <c r="E172" s="327">
        <v>88</v>
      </c>
      <c r="F172" s="226"/>
      <c r="G172" s="327"/>
    </row>
    <row r="173" customHeight="1" spans="1:7">
      <c r="A173" s="325">
        <v>2013150</v>
      </c>
      <c r="B173" s="325" t="s">
        <v>79</v>
      </c>
      <c r="C173" s="327">
        <v>178</v>
      </c>
      <c r="D173" s="327">
        <v>178</v>
      </c>
      <c r="E173" s="327">
        <v>199</v>
      </c>
      <c r="F173" s="226"/>
      <c r="G173" s="327"/>
    </row>
    <row r="174" ht="38" customHeight="1" spans="1:7">
      <c r="A174" s="325">
        <v>2013199</v>
      </c>
      <c r="B174" s="325" t="s">
        <v>166</v>
      </c>
      <c r="C174" s="327">
        <v>0</v>
      </c>
      <c r="D174" s="327">
        <v>0</v>
      </c>
      <c r="E174" s="327">
        <v>0</v>
      </c>
      <c r="F174" s="226"/>
      <c r="G174" s="327"/>
    </row>
    <row r="175" customHeight="1" spans="1:7">
      <c r="A175" s="325">
        <v>20132</v>
      </c>
      <c r="B175" s="326" t="s">
        <v>167</v>
      </c>
      <c r="C175" s="327">
        <v>925</v>
      </c>
      <c r="D175" s="327">
        <v>925</v>
      </c>
      <c r="E175" s="327">
        <v>673</v>
      </c>
      <c r="F175" s="226">
        <v>72.8</v>
      </c>
      <c r="G175" s="327"/>
    </row>
    <row r="176" customHeight="1" spans="1:7">
      <c r="A176" s="325">
        <v>2013201</v>
      </c>
      <c r="B176" s="325" t="s">
        <v>70</v>
      </c>
      <c r="C176" s="327">
        <v>388</v>
      </c>
      <c r="D176" s="327">
        <v>388</v>
      </c>
      <c r="E176" s="327">
        <v>365</v>
      </c>
      <c r="F176" s="226"/>
      <c r="G176" s="327"/>
    </row>
    <row r="177" customHeight="1" spans="1:7">
      <c r="A177" s="325">
        <v>2013202</v>
      </c>
      <c r="B177" s="325" t="s">
        <v>71</v>
      </c>
      <c r="C177" s="327">
        <v>14</v>
      </c>
      <c r="D177" s="327">
        <v>14</v>
      </c>
      <c r="E177" s="327">
        <v>110</v>
      </c>
      <c r="F177" s="226"/>
      <c r="G177" s="327"/>
    </row>
    <row r="178" customHeight="1" spans="1:7">
      <c r="A178" s="325">
        <v>2013203</v>
      </c>
      <c r="B178" s="325" t="s">
        <v>72</v>
      </c>
      <c r="C178" s="327">
        <v>0</v>
      </c>
      <c r="D178" s="327">
        <v>0</v>
      </c>
      <c r="E178" s="327">
        <v>0</v>
      </c>
      <c r="F178" s="226"/>
      <c r="G178" s="327"/>
    </row>
    <row r="179" customHeight="1" spans="1:7">
      <c r="A179" s="325">
        <v>2013204</v>
      </c>
      <c r="B179" s="325" t="s">
        <v>168</v>
      </c>
      <c r="C179" s="327">
        <v>0</v>
      </c>
      <c r="D179" s="327">
        <v>0</v>
      </c>
      <c r="E179" s="327">
        <v>0</v>
      </c>
      <c r="F179" s="226"/>
      <c r="G179" s="327"/>
    </row>
    <row r="180" customHeight="1" spans="1:7">
      <c r="A180" s="325">
        <v>2013250</v>
      </c>
      <c r="B180" s="325" t="s">
        <v>79</v>
      </c>
      <c r="C180" s="327">
        <v>168</v>
      </c>
      <c r="D180" s="327">
        <v>168</v>
      </c>
      <c r="E180" s="327">
        <v>198</v>
      </c>
      <c r="F180" s="226"/>
      <c r="G180" s="327"/>
    </row>
    <row r="181" customHeight="1" spans="1:7">
      <c r="A181" s="325">
        <v>2013299</v>
      </c>
      <c r="B181" s="325" t="s">
        <v>169</v>
      </c>
      <c r="C181" s="327">
        <v>355</v>
      </c>
      <c r="D181" s="327">
        <v>355</v>
      </c>
      <c r="E181" s="327">
        <v>0</v>
      </c>
      <c r="F181" s="226"/>
      <c r="G181" s="327"/>
    </row>
    <row r="182" customHeight="1" spans="1:7">
      <c r="A182" s="325">
        <v>20133</v>
      </c>
      <c r="B182" s="326" t="s">
        <v>170</v>
      </c>
      <c r="C182" s="327">
        <v>958</v>
      </c>
      <c r="D182" s="327">
        <v>958</v>
      </c>
      <c r="E182" s="327">
        <v>943</v>
      </c>
      <c r="F182" s="226">
        <v>98.4</v>
      </c>
      <c r="G182" s="327"/>
    </row>
    <row r="183" customHeight="1" spans="1:7">
      <c r="A183" s="325">
        <v>2013301</v>
      </c>
      <c r="B183" s="325" t="s">
        <v>70</v>
      </c>
      <c r="C183" s="327">
        <v>185</v>
      </c>
      <c r="D183" s="327">
        <v>185</v>
      </c>
      <c r="E183" s="327">
        <v>330</v>
      </c>
      <c r="F183" s="226"/>
      <c r="G183" s="327"/>
    </row>
    <row r="184" customHeight="1" spans="1:7">
      <c r="A184" s="325">
        <v>2013302</v>
      </c>
      <c r="B184" s="325" t="s">
        <v>71</v>
      </c>
      <c r="C184" s="327">
        <v>31</v>
      </c>
      <c r="D184" s="327">
        <v>31</v>
      </c>
      <c r="E184" s="327">
        <v>115</v>
      </c>
      <c r="F184" s="226"/>
      <c r="G184" s="327"/>
    </row>
    <row r="185" customHeight="1" spans="1:7">
      <c r="A185" s="325">
        <v>2013303</v>
      </c>
      <c r="B185" s="325" t="s">
        <v>72</v>
      </c>
      <c r="C185" s="327">
        <v>0</v>
      </c>
      <c r="D185" s="327">
        <v>0</v>
      </c>
      <c r="E185" s="327">
        <v>0</v>
      </c>
      <c r="F185" s="226"/>
      <c r="G185" s="327"/>
    </row>
    <row r="186" customHeight="1" spans="1:7">
      <c r="A186" s="325">
        <v>2013304</v>
      </c>
      <c r="B186" s="325" t="s">
        <v>171</v>
      </c>
      <c r="C186" s="327">
        <v>97</v>
      </c>
      <c r="D186" s="327">
        <v>97</v>
      </c>
      <c r="E186" s="327">
        <v>0</v>
      </c>
      <c r="F186" s="226"/>
      <c r="G186" s="327"/>
    </row>
    <row r="187" customHeight="1" spans="1:7">
      <c r="A187" s="325">
        <v>2013350</v>
      </c>
      <c r="B187" s="325" t="s">
        <v>79</v>
      </c>
      <c r="C187" s="327">
        <v>509</v>
      </c>
      <c r="D187" s="327">
        <v>509</v>
      </c>
      <c r="E187" s="327">
        <v>498</v>
      </c>
      <c r="F187" s="226"/>
      <c r="G187" s="327"/>
    </row>
    <row r="188" customHeight="1" spans="1:7">
      <c r="A188" s="325">
        <v>2013399</v>
      </c>
      <c r="B188" s="325" t="s">
        <v>172</v>
      </c>
      <c r="C188" s="327">
        <v>136</v>
      </c>
      <c r="D188" s="327">
        <v>136</v>
      </c>
      <c r="E188" s="327">
        <v>0</v>
      </c>
      <c r="F188" s="226"/>
      <c r="G188" s="327"/>
    </row>
    <row r="189" customHeight="1" spans="1:7">
      <c r="A189" s="325">
        <v>20134</v>
      </c>
      <c r="B189" s="326" t="s">
        <v>173</v>
      </c>
      <c r="C189" s="327">
        <v>324</v>
      </c>
      <c r="D189" s="327">
        <v>324</v>
      </c>
      <c r="E189" s="327">
        <v>392</v>
      </c>
      <c r="F189" s="226">
        <v>121</v>
      </c>
      <c r="G189" s="327"/>
    </row>
    <row r="190" customHeight="1" spans="1:7">
      <c r="A190" s="325">
        <v>2013401</v>
      </c>
      <c r="B190" s="325" t="s">
        <v>70</v>
      </c>
      <c r="C190" s="327">
        <v>149</v>
      </c>
      <c r="D190" s="327">
        <v>149</v>
      </c>
      <c r="E190" s="327">
        <v>205</v>
      </c>
      <c r="F190" s="226"/>
      <c r="G190" s="327"/>
    </row>
    <row r="191" customHeight="1" spans="1:7">
      <c r="A191" s="325">
        <v>2013402</v>
      </c>
      <c r="B191" s="325" t="s">
        <v>71</v>
      </c>
      <c r="C191" s="327">
        <v>36</v>
      </c>
      <c r="D191" s="327">
        <v>36</v>
      </c>
      <c r="E191" s="327">
        <v>22</v>
      </c>
      <c r="F191" s="226"/>
      <c r="G191" s="327"/>
    </row>
    <row r="192" customHeight="1" spans="1:7">
      <c r="A192" s="325">
        <v>2013403</v>
      </c>
      <c r="B192" s="325" t="s">
        <v>72</v>
      </c>
      <c r="C192" s="327"/>
      <c r="D192" s="327"/>
      <c r="E192" s="327">
        <v>0</v>
      </c>
      <c r="F192" s="226"/>
      <c r="G192" s="327"/>
    </row>
    <row r="193" customHeight="1" spans="1:7">
      <c r="A193" s="325">
        <v>2013404</v>
      </c>
      <c r="B193" s="325" t="s">
        <v>174</v>
      </c>
      <c r="C193" s="327">
        <v>33</v>
      </c>
      <c r="D193" s="327">
        <v>33</v>
      </c>
      <c r="E193" s="327">
        <v>20</v>
      </c>
      <c r="F193" s="226"/>
      <c r="G193" s="327"/>
    </row>
    <row r="194" customHeight="1" spans="1:7">
      <c r="A194" s="325">
        <v>2013405</v>
      </c>
      <c r="B194" s="325" t="s">
        <v>175</v>
      </c>
      <c r="C194" s="327">
        <v>10</v>
      </c>
      <c r="D194" s="327">
        <v>10</v>
      </c>
      <c r="E194" s="327">
        <v>15</v>
      </c>
      <c r="F194" s="226"/>
      <c r="G194" s="327"/>
    </row>
    <row r="195" customHeight="1" spans="1:7">
      <c r="A195" s="325">
        <v>2013450</v>
      </c>
      <c r="B195" s="325" t="s">
        <v>79</v>
      </c>
      <c r="C195" s="327">
        <v>59</v>
      </c>
      <c r="D195" s="327">
        <v>59</v>
      </c>
      <c r="E195" s="327">
        <v>70</v>
      </c>
      <c r="F195" s="226"/>
      <c r="G195" s="327"/>
    </row>
    <row r="196" customHeight="1" spans="1:7">
      <c r="A196" s="325">
        <v>2013499</v>
      </c>
      <c r="B196" s="325" t="s">
        <v>176</v>
      </c>
      <c r="C196" s="327">
        <v>37</v>
      </c>
      <c r="D196" s="327">
        <v>37</v>
      </c>
      <c r="E196" s="327">
        <v>60</v>
      </c>
      <c r="F196" s="226"/>
      <c r="G196" s="327"/>
    </row>
    <row r="197" customHeight="1" spans="1:7">
      <c r="A197" s="325">
        <v>20135</v>
      </c>
      <c r="B197" s="326" t="s">
        <v>177</v>
      </c>
      <c r="C197" s="327">
        <v>0</v>
      </c>
      <c r="D197" s="327">
        <v>0</v>
      </c>
      <c r="E197" s="327">
        <v>0</v>
      </c>
      <c r="F197" s="226"/>
      <c r="G197" s="327"/>
    </row>
    <row r="198" customHeight="1" spans="1:7">
      <c r="A198" s="325">
        <v>2013501</v>
      </c>
      <c r="B198" s="325" t="s">
        <v>70</v>
      </c>
      <c r="C198" s="327">
        <v>0</v>
      </c>
      <c r="D198" s="327">
        <v>0</v>
      </c>
      <c r="E198" s="327">
        <v>0</v>
      </c>
      <c r="F198" s="226"/>
      <c r="G198" s="327"/>
    </row>
    <row r="199" customHeight="1" spans="1:7">
      <c r="A199" s="325">
        <v>2013502</v>
      </c>
      <c r="B199" s="325" t="s">
        <v>71</v>
      </c>
      <c r="C199" s="327">
        <v>0</v>
      </c>
      <c r="D199" s="327">
        <v>0</v>
      </c>
      <c r="E199" s="327">
        <v>0</v>
      </c>
      <c r="F199" s="226"/>
      <c r="G199" s="327"/>
    </row>
    <row r="200" customHeight="1" spans="1:7">
      <c r="A200" s="325">
        <v>2013503</v>
      </c>
      <c r="B200" s="325" t="s">
        <v>72</v>
      </c>
      <c r="C200" s="327">
        <v>0</v>
      </c>
      <c r="D200" s="327">
        <v>0</v>
      </c>
      <c r="E200" s="327">
        <v>0</v>
      </c>
      <c r="F200" s="226"/>
      <c r="G200" s="327"/>
    </row>
    <row r="201" customHeight="1" spans="1:7">
      <c r="A201" s="325">
        <v>2013550</v>
      </c>
      <c r="B201" s="325" t="s">
        <v>79</v>
      </c>
      <c r="C201" s="327">
        <v>0</v>
      </c>
      <c r="D201" s="327">
        <v>0</v>
      </c>
      <c r="E201" s="327">
        <v>0</v>
      </c>
      <c r="F201" s="226"/>
      <c r="G201" s="327"/>
    </row>
    <row r="202" customHeight="1" spans="1:7">
      <c r="A202" s="325">
        <v>2013599</v>
      </c>
      <c r="B202" s="325" t="s">
        <v>178</v>
      </c>
      <c r="C202" s="327">
        <v>0</v>
      </c>
      <c r="D202" s="327">
        <v>0</v>
      </c>
      <c r="E202" s="327">
        <v>0</v>
      </c>
      <c r="F202" s="226"/>
      <c r="G202" s="327"/>
    </row>
    <row r="203" customHeight="1" spans="1:7">
      <c r="A203" s="325">
        <v>20136</v>
      </c>
      <c r="B203" s="326" t="s">
        <v>179</v>
      </c>
      <c r="C203" s="327">
        <v>0</v>
      </c>
      <c r="D203" s="327">
        <v>0</v>
      </c>
      <c r="E203" s="327">
        <v>0</v>
      </c>
      <c r="F203" s="226"/>
      <c r="G203" s="327"/>
    </row>
    <row r="204" customHeight="1" spans="1:7">
      <c r="A204" s="325">
        <v>2013601</v>
      </c>
      <c r="B204" s="325" t="s">
        <v>70</v>
      </c>
      <c r="C204" s="327">
        <v>0</v>
      </c>
      <c r="D204" s="327">
        <v>0</v>
      </c>
      <c r="E204" s="327">
        <v>0</v>
      </c>
      <c r="F204" s="226"/>
      <c r="G204" s="327"/>
    </row>
    <row r="205" customHeight="1" spans="1:7">
      <c r="A205" s="325">
        <v>2013602</v>
      </c>
      <c r="B205" s="325" t="s">
        <v>71</v>
      </c>
      <c r="C205" s="327">
        <v>0</v>
      </c>
      <c r="D205" s="327">
        <v>0</v>
      </c>
      <c r="E205" s="327">
        <v>0</v>
      </c>
      <c r="F205" s="226"/>
      <c r="G205" s="327"/>
    </row>
    <row r="206" customHeight="1" spans="1:7">
      <c r="A206" s="325">
        <v>2013603</v>
      </c>
      <c r="B206" s="325" t="s">
        <v>72</v>
      </c>
      <c r="C206" s="327">
        <v>0</v>
      </c>
      <c r="D206" s="327">
        <v>0</v>
      </c>
      <c r="E206" s="327">
        <v>0</v>
      </c>
      <c r="F206" s="226"/>
      <c r="G206" s="327"/>
    </row>
    <row r="207" customHeight="1" spans="1:7">
      <c r="A207" s="325">
        <v>2013650</v>
      </c>
      <c r="B207" s="325" t="s">
        <v>79</v>
      </c>
      <c r="C207" s="327">
        <v>0</v>
      </c>
      <c r="D207" s="327">
        <v>0</v>
      </c>
      <c r="E207" s="327">
        <v>0</v>
      </c>
      <c r="F207" s="226"/>
      <c r="G207" s="327"/>
    </row>
    <row r="208" customHeight="1" spans="1:7">
      <c r="A208" s="325">
        <v>2013699</v>
      </c>
      <c r="B208" s="325" t="s">
        <v>180</v>
      </c>
      <c r="C208" s="327">
        <v>0</v>
      </c>
      <c r="D208" s="327">
        <v>0</v>
      </c>
      <c r="E208" s="327">
        <v>0</v>
      </c>
      <c r="F208" s="226"/>
      <c r="G208" s="327"/>
    </row>
    <row r="209" customHeight="1" spans="1:7">
      <c r="A209" s="325">
        <v>20137</v>
      </c>
      <c r="B209" s="326" t="s">
        <v>181</v>
      </c>
      <c r="C209" s="327">
        <v>0</v>
      </c>
      <c r="D209" s="327">
        <v>0</v>
      </c>
      <c r="E209" s="327">
        <v>0</v>
      </c>
      <c r="F209" s="226"/>
      <c r="G209" s="327"/>
    </row>
    <row r="210" customHeight="1" spans="1:7">
      <c r="A210" s="325">
        <v>2013701</v>
      </c>
      <c r="B210" s="325" t="s">
        <v>70</v>
      </c>
      <c r="C210" s="327">
        <v>0</v>
      </c>
      <c r="D210" s="327">
        <v>0</v>
      </c>
      <c r="E210" s="327">
        <v>0</v>
      </c>
      <c r="F210" s="226"/>
      <c r="G210" s="327"/>
    </row>
    <row r="211" customHeight="1" spans="1:7">
      <c r="A211" s="325">
        <v>2013702</v>
      </c>
      <c r="B211" s="325" t="s">
        <v>71</v>
      </c>
      <c r="C211" s="327">
        <v>0</v>
      </c>
      <c r="D211" s="327">
        <v>0</v>
      </c>
      <c r="E211" s="327">
        <v>0</v>
      </c>
      <c r="F211" s="226"/>
      <c r="G211" s="327"/>
    </row>
    <row r="212" customHeight="1" spans="1:7">
      <c r="A212" s="325">
        <v>2013703</v>
      </c>
      <c r="B212" s="325" t="s">
        <v>72</v>
      </c>
      <c r="C212" s="327">
        <v>0</v>
      </c>
      <c r="D212" s="327">
        <v>0</v>
      </c>
      <c r="E212" s="327">
        <v>0</v>
      </c>
      <c r="F212" s="226"/>
      <c r="G212" s="327"/>
    </row>
    <row r="213" customHeight="1" spans="1:7">
      <c r="A213" s="325">
        <v>2013704</v>
      </c>
      <c r="B213" s="325" t="s">
        <v>182</v>
      </c>
      <c r="C213" s="327">
        <v>0</v>
      </c>
      <c r="D213" s="327">
        <v>0</v>
      </c>
      <c r="E213" s="327">
        <v>0</v>
      </c>
      <c r="F213" s="226"/>
      <c r="G213" s="327"/>
    </row>
    <row r="214" customHeight="1" spans="1:7">
      <c r="A214" s="325">
        <v>2013750</v>
      </c>
      <c r="B214" s="325" t="s">
        <v>79</v>
      </c>
      <c r="C214" s="327"/>
      <c r="D214" s="327"/>
      <c r="E214" s="327"/>
      <c r="F214" s="226"/>
      <c r="G214" s="327"/>
    </row>
    <row r="215" customHeight="1" spans="1:7">
      <c r="A215" s="325">
        <v>2013799</v>
      </c>
      <c r="B215" s="325" t="s">
        <v>183</v>
      </c>
      <c r="C215" s="327">
        <v>0</v>
      </c>
      <c r="D215" s="327">
        <v>0</v>
      </c>
      <c r="E215" s="327">
        <v>0</v>
      </c>
      <c r="F215" s="226"/>
      <c r="G215" s="327"/>
    </row>
    <row r="216" customHeight="1" spans="1:7">
      <c r="A216" s="325">
        <v>20138</v>
      </c>
      <c r="B216" s="326" t="s">
        <v>184</v>
      </c>
      <c r="C216" s="327">
        <v>2164</v>
      </c>
      <c r="D216" s="327">
        <v>2164</v>
      </c>
      <c r="E216" s="327">
        <v>2053</v>
      </c>
      <c r="F216" s="226">
        <v>94.9</v>
      </c>
      <c r="G216" s="327"/>
    </row>
    <row r="217" customHeight="1" spans="1:7">
      <c r="A217" s="325">
        <v>2013801</v>
      </c>
      <c r="B217" s="325" t="s">
        <v>70</v>
      </c>
      <c r="C217" s="327">
        <v>1603</v>
      </c>
      <c r="D217" s="327">
        <v>1603</v>
      </c>
      <c r="E217" s="327">
        <v>1456</v>
      </c>
      <c r="F217" s="226"/>
      <c r="G217" s="327"/>
    </row>
    <row r="218" customHeight="1" spans="1:7">
      <c r="A218" s="325">
        <v>2013802</v>
      </c>
      <c r="B218" s="325" t="s">
        <v>71</v>
      </c>
      <c r="C218" s="327"/>
      <c r="D218" s="327"/>
      <c r="E218" s="327">
        <v>52</v>
      </c>
      <c r="F218" s="226"/>
      <c r="G218" s="327"/>
    </row>
    <row r="219" customHeight="1" spans="1:7">
      <c r="A219" s="325">
        <v>2013803</v>
      </c>
      <c r="B219" s="325" t="s">
        <v>72</v>
      </c>
      <c r="C219" s="327">
        <v>0</v>
      </c>
      <c r="D219" s="327">
        <v>0</v>
      </c>
      <c r="E219" s="327">
        <v>0</v>
      </c>
      <c r="F219" s="226"/>
      <c r="G219" s="327"/>
    </row>
    <row r="220" customHeight="1" spans="1:7">
      <c r="A220" s="325">
        <v>2013804</v>
      </c>
      <c r="B220" s="325" t="s">
        <v>185</v>
      </c>
      <c r="C220" s="327">
        <v>5</v>
      </c>
      <c r="D220" s="327">
        <v>5</v>
      </c>
      <c r="E220" s="327">
        <v>0</v>
      </c>
      <c r="F220" s="226"/>
      <c r="G220" s="327"/>
    </row>
    <row r="221" customHeight="1" spans="1:7">
      <c r="A221" s="325">
        <v>2013805</v>
      </c>
      <c r="B221" s="325" t="s">
        <v>186</v>
      </c>
      <c r="C221" s="327">
        <v>30</v>
      </c>
      <c r="D221" s="327">
        <v>30</v>
      </c>
      <c r="E221" s="327">
        <v>33</v>
      </c>
      <c r="F221" s="226"/>
      <c r="G221" s="327"/>
    </row>
    <row r="222" customHeight="1" spans="1:7">
      <c r="A222" s="325">
        <v>2013808</v>
      </c>
      <c r="B222" s="325" t="s">
        <v>111</v>
      </c>
      <c r="C222" s="327">
        <v>0</v>
      </c>
      <c r="D222" s="327">
        <v>0</v>
      </c>
      <c r="E222" s="327">
        <v>0</v>
      </c>
      <c r="F222" s="226"/>
      <c r="G222" s="327"/>
    </row>
    <row r="223" customHeight="1" spans="1:7">
      <c r="A223" s="325">
        <v>2013810</v>
      </c>
      <c r="B223" s="325" t="s">
        <v>187</v>
      </c>
      <c r="C223" s="327">
        <v>10</v>
      </c>
      <c r="D223" s="327">
        <v>10</v>
      </c>
      <c r="E223" s="327">
        <v>42</v>
      </c>
      <c r="F223" s="226"/>
      <c r="G223" s="327"/>
    </row>
    <row r="224" customHeight="1" spans="1:7">
      <c r="A224" s="325">
        <v>2013812</v>
      </c>
      <c r="B224" s="325" t="s">
        <v>188</v>
      </c>
      <c r="C224" s="327"/>
      <c r="D224" s="327"/>
      <c r="E224" s="327">
        <v>29</v>
      </c>
      <c r="F224" s="226"/>
      <c r="G224" s="327"/>
    </row>
    <row r="225" customHeight="1" spans="1:7">
      <c r="A225" s="325">
        <v>2013813</v>
      </c>
      <c r="B225" s="325" t="s">
        <v>189</v>
      </c>
      <c r="C225" s="327">
        <v>0</v>
      </c>
      <c r="D225" s="327">
        <v>0</v>
      </c>
      <c r="E225" s="327">
        <v>0</v>
      </c>
      <c r="F225" s="226"/>
      <c r="G225" s="327"/>
    </row>
    <row r="226" customHeight="1" spans="1:7">
      <c r="A226" s="325">
        <v>2013814</v>
      </c>
      <c r="B226" s="325" t="s">
        <v>190</v>
      </c>
      <c r="C226" s="327">
        <v>0</v>
      </c>
      <c r="D226" s="327">
        <v>0</v>
      </c>
      <c r="E226" s="327">
        <v>0</v>
      </c>
      <c r="F226" s="226"/>
      <c r="G226" s="327"/>
    </row>
    <row r="227" customHeight="1" spans="1:7">
      <c r="A227" s="325">
        <v>2013815</v>
      </c>
      <c r="B227" s="325" t="s">
        <v>191</v>
      </c>
      <c r="C227" s="327">
        <v>3</v>
      </c>
      <c r="D227" s="327">
        <v>3</v>
      </c>
      <c r="E227" s="327">
        <v>0</v>
      </c>
      <c r="F227" s="226"/>
      <c r="G227" s="327"/>
    </row>
    <row r="228" customHeight="1" spans="1:7">
      <c r="A228" s="325">
        <v>2013816</v>
      </c>
      <c r="B228" s="325" t="s">
        <v>192</v>
      </c>
      <c r="C228" s="327">
        <v>65</v>
      </c>
      <c r="D228" s="327">
        <v>65</v>
      </c>
      <c r="E228" s="327">
        <v>31</v>
      </c>
      <c r="F228" s="226"/>
      <c r="G228" s="327"/>
    </row>
    <row r="229" customHeight="1" spans="1:7">
      <c r="A229" s="325">
        <v>2013850</v>
      </c>
      <c r="B229" s="325" t="s">
        <v>79</v>
      </c>
      <c r="C229" s="327">
        <v>346</v>
      </c>
      <c r="D229" s="327">
        <v>346</v>
      </c>
      <c r="E229" s="327">
        <v>399</v>
      </c>
      <c r="F229" s="226"/>
      <c r="G229" s="327"/>
    </row>
    <row r="230" customHeight="1" spans="1:7">
      <c r="A230" s="325">
        <v>2013899</v>
      </c>
      <c r="B230" s="325" t="s">
        <v>193</v>
      </c>
      <c r="C230" s="327">
        <v>102</v>
      </c>
      <c r="D230" s="327">
        <v>102</v>
      </c>
      <c r="E230" s="327">
        <v>11</v>
      </c>
      <c r="F230" s="226"/>
      <c r="G230" s="327"/>
    </row>
    <row r="231" customHeight="1" spans="1:7">
      <c r="A231" s="325">
        <v>20199</v>
      </c>
      <c r="B231" s="326" t="s">
        <v>194</v>
      </c>
      <c r="C231" s="327">
        <v>0</v>
      </c>
      <c r="D231" s="327">
        <v>0</v>
      </c>
      <c r="E231" s="327">
        <v>0</v>
      </c>
      <c r="F231" s="226"/>
      <c r="G231" s="327"/>
    </row>
    <row r="232" customHeight="1" spans="1:7">
      <c r="A232" s="325">
        <v>2019901</v>
      </c>
      <c r="B232" s="325" t="s">
        <v>195</v>
      </c>
      <c r="C232" s="327">
        <v>0</v>
      </c>
      <c r="D232" s="327">
        <v>0</v>
      </c>
      <c r="E232" s="327">
        <v>0</v>
      </c>
      <c r="F232" s="226"/>
      <c r="G232" s="327"/>
    </row>
    <row r="233" customHeight="1" spans="1:7">
      <c r="A233" s="325">
        <v>2019999</v>
      </c>
      <c r="B233" s="325" t="s">
        <v>196</v>
      </c>
      <c r="C233" s="327">
        <v>0</v>
      </c>
      <c r="D233" s="327">
        <v>0</v>
      </c>
      <c r="E233" s="327">
        <v>0</v>
      </c>
      <c r="F233" s="226"/>
      <c r="G233" s="327"/>
    </row>
    <row r="234" customHeight="1" spans="1:7">
      <c r="A234" s="325">
        <v>202</v>
      </c>
      <c r="B234" s="326" t="s">
        <v>39</v>
      </c>
      <c r="C234" s="327">
        <v>0</v>
      </c>
      <c r="D234" s="327">
        <v>0</v>
      </c>
      <c r="E234" s="327">
        <v>0</v>
      </c>
      <c r="F234" s="226"/>
      <c r="G234" s="327"/>
    </row>
    <row r="235" hidden="1" customHeight="1" spans="1:7">
      <c r="A235" s="325">
        <v>20201</v>
      </c>
      <c r="B235" s="326" t="s">
        <v>197</v>
      </c>
      <c r="C235" s="327">
        <v>0</v>
      </c>
      <c r="D235" s="327">
        <v>0</v>
      </c>
      <c r="E235" s="327">
        <v>0</v>
      </c>
      <c r="F235" s="226"/>
      <c r="G235" s="327"/>
    </row>
    <row r="236" hidden="1" customHeight="1" spans="1:7">
      <c r="A236" s="325">
        <v>2020101</v>
      </c>
      <c r="B236" s="325" t="s">
        <v>70</v>
      </c>
      <c r="C236" s="327">
        <v>0</v>
      </c>
      <c r="D236" s="327">
        <v>0</v>
      </c>
      <c r="E236" s="327">
        <v>0</v>
      </c>
      <c r="F236" s="226"/>
      <c r="G236" s="327"/>
    </row>
    <row r="237" hidden="1" customHeight="1" spans="1:7">
      <c r="A237" s="325">
        <v>2020102</v>
      </c>
      <c r="B237" s="325" t="s">
        <v>71</v>
      </c>
      <c r="C237" s="327">
        <v>0</v>
      </c>
      <c r="D237" s="327">
        <v>0</v>
      </c>
      <c r="E237" s="327">
        <v>0</v>
      </c>
      <c r="F237" s="226"/>
      <c r="G237" s="327"/>
    </row>
    <row r="238" hidden="1" customHeight="1" spans="1:7">
      <c r="A238" s="325">
        <v>2020103</v>
      </c>
      <c r="B238" s="325" t="s">
        <v>72</v>
      </c>
      <c r="C238" s="327">
        <v>0</v>
      </c>
      <c r="D238" s="327">
        <v>0</v>
      </c>
      <c r="E238" s="327">
        <v>0</v>
      </c>
      <c r="F238" s="226"/>
      <c r="G238" s="327"/>
    </row>
    <row r="239" hidden="1" customHeight="1" spans="1:7">
      <c r="A239" s="325">
        <v>2020104</v>
      </c>
      <c r="B239" s="325" t="s">
        <v>165</v>
      </c>
      <c r="C239" s="327">
        <v>0</v>
      </c>
      <c r="D239" s="327">
        <v>0</v>
      </c>
      <c r="E239" s="327">
        <v>0</v>
      </c>
      <c r="F239" s="226"/>
      <c r="G239" s="327"/>
    </row>
    <row r="240" hidden="1" customHeight="1" spans="1:7">
      <c r="A240" s="325">
        <v>2020150</v>
      </c>
      <c r="B240" s="325" t="s">
        <v>79</v>
      </c>
      <c r="C240" s="327">
        <v>0</v>
      </c>
      <c r="D240" s="327">
        <v>0</v>
      </c>
      <c r="E240" s="327">
        <v>0</v>
      </c>
      <c r="F240" s="226"/>
      <c r="G240" s="327"/>
    </row>
    <row r="241" hidden="1" customHeight="1" spans="1:7">
      <c r="A241" s="325">
        <v>2020199</v>
      </c>
      <c r="B241" s="325" t="s">
        <v>198</v>
      </c>
      <c r="C241" s="327">
        <v>0</v>
      </c>
      <c r="D241" s="327">
        <v>0</v>
      </c>
      <c r="E241" s="327">
        <v>0</v>
      </c>
      <c r="F241" s="226"/>
      <c r="G241" s="327"/>
    </row>
    <row r="242" hidden="1" customHeight="1" spans="1:7">
      <c r="A242" s="325">
        <v>20202</v>
      </c>
      <c r="B242" s="326" t="s">
        <v>199</v>
      </c>
      <c r="C242" s="327">
        <v>0</v>
      </c>
      <c r="D242" s="327">
        <v>0</v>
      </c>
      <c r="E242" s="327">
        <v>0</v>
      </c>
      <c r="F242" s="226"/>
      <c r="G242" s="327"/>
    </row>
    <row r="243" hidden="1" customHeight="1" spans="1:7">
      <c r="A243" s="325">
        <v>2020201</v>
      </c>
      <c r="B243" s="325" t="s">
        <v>200</v>
      </c>
      <c r="C243" s="327">
        <v>0</v>
      </c>
      <c r="D243" s="327">
        <v>0</v>
      </c>
      <c r="E243" s="327">
        <v>0</v>
      </c>
      <c r="F243" s="226"/>
      <c r="G243" s="327"/>
    </row>
    <row r="244" hidden="1" customHeight="1" spans="1:7">
      <c r="A244" s="325">
        <v>2020202</v>
      </c>
      <c r="B244" s="325" t="s">
        <v>201</v>
      </c>
      <c r="C244" s="327">
        <v>0</v>
      </c>
      <c r="D244" s="327">
        <v>0</v>
      </c>
      <c r="E244" s="327">
        <v>0</v>
      </c>
      <c r="F244" s="226"/>
      <c r="G244" s="327"/>
    </row>
    <row r="245" hidden="1" customHeight="1" spans="1:7">
      <c r="A245" s="325">
        <v>20203</v>
      </c>
      <c r="B245" s="326" t="s">
        <v>202</v>
      </c>
      <c r="C245" s="327">
        <v>0</v>
      </c>
      <c r="D245" s="327">
        <v>0</v>
      </c>
      <c r="E245" s="327">
        <v>0</v>
      </c>
      <c r="F245" s="226"/>
      <c r="G245" s="327"/>
    </row>
    <row r="246" hidden="1" customHeight="1" spans="1:7">
      <c r="A246" s="325">
        <v>2020304</v>
      </c>
      <c r="B246" s="325" t="s">
        <v>203</v>
      </c>
      <c r="C246" s="327">
        <v>0</v>
      </c>
      <c r="D246" s="327">
        <v>0</v>
      </c>
      <c r="E246" s="327">
        <v>0</v>
      </c>
      <c r="F246" s="226"/>
      <c r="G246" s="327"/>
    </row>
    <row r="247" hidden="1" customHeight="1" spans="1:7">
      <c r="A247" s="325">
        <v>2020306</v>
      </c>
      <c r="B247" s="325" t="s">
        <v>204</v>
      </c>
      <c r="C247" s="327">
        <v>0</v>
      </c>
      <c r="D247" s="327">
        <v>0</v>
      </c>
      <c r="E247" s="327">
        <v>0</v>
      </c>
      <c r="F247" s="226"/>
      <c r="G247" s="327"/>
    </row>
    <row r="248" hidden="1" customHeight="1" spans="1:7">
      <c r="A248" s="325">
        <v>20204</v>
      </c>
      <c r="B248" s="326" t="s">
        <v>205</v>
      </c>
      <c r="C248" s="327">
        <v>0</v>
      </c>
      <c r="D248" s="327">
        <v>0</v>
      </c>
      <c r="E248" s="327">
        <v>0</v>
      </c>
      <c r="F248" s="226"/>
      <c r="G248" s="327"/>
    </row>
    <row r="249" hidden="1" customHeight="1" spans="1:7">
      <c r="A249" s="325">
        <v>2020401</v>
      </c>
      <c r="B249" s="325" t="s">
        <v>206</v>
      </c>
      <c r="C249" s="327">
        <v>0</v>
      </c>
      <c r="D249" s="327">
        <v>0</v>
      </c>
      <c r="E249" s="327">
        <v>0</v>
      </c>
      <c r="F249" s="226"/>
      <c r="G249" s="327"/>
    </row>
    <row r="250" hidden="1" customHeight="1" spans="1:7">
      <c r="A250" s="325">
        <v>2020402</v>
      </c>
      <c r="B250" s="325" t="s">
        <v>207</v>
      </c>
      <c r="C250" s="327">
        <v>0</v>
      </c>
      <c r="D250" s="327">
        <v>0</v>
      </c>
      <c r="E250" s="327">
        <v>0</v>
      </c>
      <c r="F250" s="226"/>
      <c r="G250" s="327"/>
    </row>
    <row r="251" hidden="1" customHeight="1" spans="1:7">
      <c r="A251" s="325">
        <v>2020403</v>
      </c>
      <c r="B251" s="325" t="s">
        <v>208</v>
      </c>
      <c r="C251" s="327">
        <v>0</v>
      </c>
      <c r="D251" s="327">
        <v>0</v>
      </c>
      <c r="E251" s="327">
        <v>0</v>
      </c>
      <c r="F251" s="226"/>
      <c r="G251" s="327"/>
    </row>
    <row r="252" hidden="1" customHeight="1" spans="1:7">
      <c r="A252" s="325">
        <v>2020404</v>
      </c>
      <c r="B252" s="325" t="s">
        <v>209</v>
      </c>
      <c r="C252" s="327">
        <v>0</v>
      </c>
      <c r="D252" s="327">
        <v>0</v>
      </c>
      <c r="E252" s="327">
        <v>0</v>
      </c>
      <c r="F252" s="226"/>
      <c r="G252" s="327"/>
    </row>
    <row r="253" hidden="1" customHeight="1" spans="1:7">
      <c r="A253" s="325">
        <v>2020499</v>
      </c>
      <c r="B253" s="325" t="s">
        <v>210</v>
      </c>
      <c r="C253" s="327">
        <v>0</v>
      </c>
      <c r="D253" s="327">
        <v>0</v>
      </c>
      <c r="E253" s="327">
        <v>0</v>
      </c>
      <c r="F253" s="226"/>
      <c r="G253" s="327"/>
    </row>
    <row r="254" hidden="1" customHeight="1" spans="1:7">
      <c r="A254" s="325">
        <v>20205</v>
      </c>
      <c r="B254" s="326" t="s">
        <v>211</v>
      </c>
      <c r="C254" s="327">
        <v>0</v>
      </c>
      <c r="D254" s="327">
        <v>0</v>
      </c>
      <c r="E254" s="327">
        <v>0</v>
      </c>
      <c r="F254" s="226"/>
      <c r="G254" s="327"/>
    </row>
    <row r="255" hidden="1" customHeight="1" spans="1:7">
      <c r="A255" s="325">
        <v>2020503</v>
      </c>
      <c r="B255" s="325" t="s">
        <v>212</v>
      </c>
      <c r="C255" s="327">
        <v>0</v>
      </c>
      <c r="D255" s="327">
        <v>0</v>
      </c>
      <c r="E255" s="327">
        <v>0</v>
      </c>
      <c r="F255" s="226"/>
      <c r="G255" s="327"/>
    </row>
    <row r="256" hidden="1" customHeight="1" spans="1:7">
      <c r="A256" s="325">
        <v>2020504</v>
      </c>
      <c r="B256" s="325" t="s">
        <v>213</v>
      </c>
      <c r="C256" s="327">
        <v>0</v>
      </c>
      <c r="D256" s="327">
        <v>0</v>
      </c>
      <c r="E256" s="327">
        <v>0</v>
      </c>
      <c r="F256" s="226"/>
      <c r="G256" s="327"/>
    </row>
    <row r="257" hidden="1" customHeight="1" spans="1:7">
      <c r="A257" s="325">
        <v>2020505</v>
      </c>
      <c r="B257" s="325" t="s">
        <v>214</v>
      </c>
      <c r="C257" s="327">
        <v>0</v>
      </c>
      <c r="D257" s="327">
        <v>0</v>
      </c>
      <c r="E257" s="327">
        <v>0</v>
      </c>
      <c r="F257" s="226"/>
      <c r="G257" s="327"/>
    </row>
    <row r="258" hidden="1" customHeight="1" spans="1:7">
      <c r="A258" s="325">
        <v>2020599</v>
      </c>
      <c r="B258" s="325" t="s">
        <v>215</v>
      </c>
      <c r="C258" s="327">
        <v>0</v>
      </c>
      <c r="D258" s="327">
        <v>0</v>
      </c>
      <c r="E258" s="327">
        <v>0</v>
      </c>
      <c r="F258" s="226"/>
      <c r="G258" s="327"/>
    </row>
    <row r="259" hidden="1" customHeight="1" spans="1:7">
      <c r="A259" s="325">
        <v>20206</v>
      </c>
      <c r="B259" s="326" t="s">
        <v>216</v>
      </c>
      <c r="C259" s="327">
        <v>0</v>
      </c>
      <c r="D259" s="327">
        <v>0</v>
      </c>
      <c r="E259" s="327">
        <v>0</v>
      </c>
      <c r="F259" s="226"/>
      <c r="G259" s="327"/>
    </row>
    <row r="260" hidden="1" customHeight="1" spans="1:7">
      <c r="A260" s="325">
        <v>2020601</v>
      </c>
      <c r="B260" s="325" t="s">
        <v>217</v>
      </c>
      <c r="C260" s="327">
        <v>0</v>
      </c>
      <c r="D260" s="327">
        <v>0</v>
      </c>
      <c r="E260" s="327">
        <v>0</v>
      </c>
      <c r="F260" s="226"/>
      <c r="G260" s="327"/>
    </row>
    <row r="261" hidden="1" customHeight="1" spans="1:7">
      <c r="A261" s="325">
        <v>20207</v>
      </c>
      <c r="B261" s="326" t="s">
        <v>218</v>
      </c>
      <c r="C261" s="327">
        <v>0</v>
      </c>
      <c r="D261" s="327">
        <v>0</v>
      </c>
      <c r="E261" s="327">
        <v>0</v>
      </c>
      <c r="F261" s="226"/>
      <c r="G261" s="327"/>
    </row>
    <row r="262" hidden="1" customHeight="1" spans="1:7">
      <c r="A262" s="325">
        <v>2020701</v>
      </c>
      <c r="B262" s="325" t="s">
        <v>219</v>
      </c>
      <c r="C262" s="327">
        <v>0</v>
      </c>
      <c r="D262" s="327">
        <v>0</v>
      </c>
      <c r="E262" s="327">
        <v>0</v>
      </c>
      <c r="F262" s="226"/>
      <c r="G262" s="327"/>
    </row>
    <row r="263" hidden="1" customHeight="1" spans="1:7">
      <c r="A263" s="325">
        <v>2020702</v>
      </c>
      <c r="B263" s="325" t="s">
        <v>220</v>
      </c>
      <c r="C263" s="327">
        <v>0</v>
      </c>
      <c r="D263" s="327">
        <v>0</v>
      </c>
      <c r="E263" s="327">
        <v>0</v>
      </c>
      <c r="F263" s="226"/>
      <c r="G263" s="327"/>
    </row>
    <row r="264" hidden="1" customHeight="1" spans="1:7">
      <c r="A264" s="325">
        <v>2020703</v>
      </c>
      <c r="B264" s="325" t="s">
        <v>221</v>
      </c>
      <c r="C264" s="327">
        <v>0</v>
      </c>
      <c r="D264" s="327">
        <v>0</v>
      </c>
      <c r="E264" s="327">
        <v>0</v>
      </c>
      <c r="F264" s="226"/>
      <c r="G264" s="327"/>
    </row>
    <row r="265" hidden="1" customHeight="1" spans="1:7">
      <c r="A265" s="325">
        <v>2020799</v>
      </c>
      <c r="B265" s="325" t="s">
        <v>222</v>
      </c>
      <c r="C265" s="327">
        <v>0</v>
      </c>
      <c r="D265" s="327">
        <v>0</v>
      </c>
      <c r="E265" s="327">
        <v>0</v>
      </c>
      <c r="F265" s="226"/>
      <c r="G265" s="327"/>
    </row>
    <row r="266" hidden="1" customHeight="1" spans="1:7">
      <c r="A266" s="325">
        <v>20208</v>
      </c>
      <c r="B266" s="326" t="s">
        <v>223</v>
      </c>
      <c r="C266" s="327">
        <v>0</v>
      </c>
      <c r="D266" s="327">
        <v>0</v>
      </c>
      <c r="E266" s="327">
        <v>0</v>
      </c>
      <c r="F266" s="226"/>
      <c r="G266" s="327"/>
    </row>
    <row r="267" hidden="1" customHeight="1" spans="1:7">
      <c r="A267" s="325">
        <v>2020801</v>
      </c>
      <c r="B267" s="325" t="s">
        <v>70</v>
      </c>
      <c r="C267" s="327">
        <v>0</v>
      </c>
      <c r="D267" s="327">
        <v>0</v>
      </c>
      <c r="E267" s="327">
        <v>0</v>
      </c>
      <c r="F267" s="226"/>
      <c r="G267" s="327"/>
    </row>
    <row r="268" hidden="1" customHeight="1" spans="1:7">
      <c r="A268" s="325">
        <v>2020802</v>
      </c>
      <c r="B268" s="325" t="s">
        <v>71</v>
      </c>
      <c r="C268" s="327">
        <v>0</v>
      </c>
      <c r="D268" s="327">
        <v>0</v>
      </c>
      <c r="E268" s="327">
        <v>0</v>
      </c>
      <c r="F268" s="226"/>
      <c r="G268" s="327"/>
    </row>
    <row r="269" hidden="1" customHeight="1" spans="1:7">
      <c r="A269" s="325">
        <v>2020803</v>
      </c>
      <c r="B269" s="325" t="s">
        <v>72</v>
      </c>
      <c r="C269" s="327">
        <v>0</v>
      </c>
      <c r="D269" s="327">
        <v>0</v>
      </c>
      <c r="E269" s="327">
        <v>0</v>
      </c>
      <c r="F269" s="226"/>
      <c r="G269" s="327"/>
    </row>
    <row r="270" hidden="1" customHeight="1" spans="1:7">
      <c r="A270" s="325">
        <v>2020850</v>
      </c>
      <c r="B270" s="325" t="s">
        <v>79</v>
      </c>
      <c r="C270" s="327">
        <v>0</v>
      </c>
      <c r="D270" s="327">
        <v>0</v>
      </c>
      <c r="E270" s="327">
        <v>0</v>
      </c>
      <c r="F270" s="226"/>
      <c r="G270" s="327"/>
    </row>
    <row r="271" hidden="1" customHeight="1" spans="1:7">
      <c r="A271" s="325">
        <v>2020899</v>
      </c>
      <c r="B271" s="325" t="s">
        <v>224</v>
      </c>
      <c r="C271" s="327">
        <v>0</v>
      </c>
      <c r="D271" s="327">
        <v>0</v>
      </c>
      <c r="E271" s="327">
        <v>0</v>
      </c>
      <c r="F271" s="226"/>
      <c r="G271" s="327"/>
    </row>
    <row r="272" hidden="1" customHeight="1" spans="1:7">
      <c r="A272" s="325">
        <v>20299</v>
      </c>
      <c r="B272" s="326" t="s">
        <v>225</v>
      </c>
      <c r="C272" s="327">
        <v>0</v>
      </c>
      <c r="D272" s="327">
        <v>0</v>
      </c>
      <c r="E272" s="327">
        <v>0</v>
      </c>
      <c r="F272" s="226"/>
      <c r="G272" s="327"/>
    </row>
    <row r="273" hidden="1" customHeight="1" spans="1:7">
      <c r="A273" s="325">
        <v>2029999</v>
      </c>
      <c r="B273" s="325" t="s">
        <v>226</v>
      </c>
      <c r="C273" s="327">
        <v>0</v>
      </c>
      <c r="D273" s="327">
        <v>0</v>
      </c>
      <c r="E273" s="327">
        <v>0</v>
      </c>
      <c r="F273" s="226"/>
      <c r="G273" s="327"/>
    </row>
    <row r="274" customHeight="1" spans="1:7">
      <c r="A274" s="325">
        <v>203</v>
      </c>
      <c r="B274" s="326" t="s">
        <v>40</v>
      </c>
      <c r="C274" s="327">
        <v>307</v>
      </c>
      <c r="D274" s="327">
        <v>439</v>
      </c>
      <c r="E274" s="327">
        <v>389</v>
      </c>
      <c r="F274" s="222">
        <v>88.6</v>
      </c>
      <c r="G274" s="222">
        <v>70.2</v>
      </c>
    </row>
    <row r="275" customHeight="1" spans="1:7">
      <c r="A275" s="325">
        <v>20301</v>
      </c>
      <c r="B275" s="326" t="s">
        <v>227</v>
      </c>
      <c r="C275" s="327">
        <v>0</v>
      </c>
      <c r="D275" s="327">
        <v>0</v>
      </c>
      <c r="E275" s="327">
        <v>0</v>
      </c>
      <c r="F275" s="226"/>
      <c r="G275" s="327"/>
    </row>
    <row r="276" customHeight="1" spans="1:7">
      <c r="A276" s="325">
        <v>2030101</v>
      </c>
      <c r="B276" s="325" t="s">
        <v>228</v>
      </c>
      <c r="C276" s="327">
        <v>0</v>
      </c>
      <c r="D276" s="327">
        <v>0</v>
      </c>
      <c r="E276" s="327">
        <v>0</v>
      </c>
      <c r="F276" s="226"/>
      <c r="G276" s="327"/>
    </row>
    <row r="277" customHeight="1" spans="1:7">
      <c r="A277" s="325">
        <v>2030102</v>
      </c>
      <c r="B277" s="325" t="s">
        <v>229</v>
      </c>
      <c r="C277" s="327">
        <v>0</v>
      </c>
      <c r="D277" s="327">
        <v>0</v>
      </c>
      <c r="E277" s="327">
        <v>0</v>
      </c>
      <c r="F277" s="226"/>
      <c r="G277" s="327"/>
    </row>
    <row r="278" customHeight="1" spans="1:7">
      <c r="A278" s="325">
        <v>2030199</v>
      </c>
      <c r="B278" s="325" t="s">
        <v>230</v>
      </c>
      <c r="C278" s="327">
        <v>0</v>
      </c>
      <c r="D278" s="327">
        <v>0</v>
      </c>
      <c r="E278" s="327">
        <v>0</v>
      </c>
      <c r="F278" s="226"/>
      <c r="G278" s="327"/>
    </row>
    <row r="279" customHeight="1" spans="1:7">
      <c r="A279" s="325">
        <v>20304</v>
      </c>
      <c r="B279" s="326" t="s">
        <v>231</v>
      </c>
      <c r="C279" s="327">
        <v>0</v>
      </c>
      <c r="D279" s="327">
        <v>0</v>
      </c>
      <c r="E279" s="327">
        <v>0</v>
      </c>
      <c r="F279" s="226"/>
      <c r="G279" s="327"/>
    </row>
    <row r="280" customHeight="1" spans="1:7">
      <c r="A280" s="325">
        <v>2030401</v>
      </c>
      <c r="B280" s="325" t="s">
        <v>232</v>
      </c>
      <c r="C280" s="327">
        <v>0</v>
      </c>
      <c r="D280" s="327">
        <v>0</v>
      </c>
      <c r="E280" s="327">
        <v>0</v>
      </c>
      <c r="F280" s="226"/>
      <c r="G280" s="327"/>
    </row>
    <row r="281" customHeight="1" spans="1:7">
      <c r="A281" s="325">
        <v>20305</v>
      </c>
      <c r="B281" s="326" t="s">
        <v>233</v>
      </c>
      <c r="C281" s="327">
        <v>0</v>
      </c>
      <c r="D281" s="327">
        <v>0</v>
      </c>
      <c r="E281" s="327">
        <v>0</v>
      </c>
      <c r="F281" s="226"/>
      <c r="G281" s="327"/>
    </row>
    <row r="282" customHeight="1" spans="1:7">
      <c r="A282" s="325">
        <v>2030501</v>
      </c>
      <c r="B282" s="325" t="s">
        <v>234</v>
      </c>
      <c r="C282" s="327">
        <v>0</v>
      </c>
      <c r="D282" s="327">
        <v>0</v>
      </c>
      <c r="E282" s="327">
        <v>0</v>
      </c>
      <c r="F282" s="226"/>
      <c r="G282" s="327"/>
    </row>
    <row r="283" customHeight="1" spans="1:7">
      <c r="A283" s="325">
        <v>20306</v>
      </c>
      <c r="B283" s="326" t="s">
        <v>235</v>
      </c>
      <c r="C283" s="327">
        <v>307</v>
      </c>
      <c r="D283" s="327">
        <v>439</v>
      </c>
      <c r="E283" s="327">
        <v>389</v>
      </c>
      <c r="F283" s="226"/>
      <c r="G283" s="327"/>
    </row>
    <row r="284" customHeight="1" spans="1:7">
      <c r="A284" s="325">
        <v>2030601</v>
      </c>
      <c r="B284" s="325" t="s">
        <v>236</v>
      </c>
      <c r="C284" s="327">
        <v>60</v>
      </c>
      <c r="D284" s="327">
        <v>60</v>
      </c>
      <c r="E284" s="327">
        <v>3</v>
      </c>
      <c r="F284" s="226"/>
      <c r="G284" s="327"/>
    </row>
    <row r="285" customHeight="1" spans="1:7">
      <c r="A285" s="325">
        <v>2030602</v>
      </c>
      <c r="B285" s="325" t="s">
        <v>237</v>
      </c>
      <c r="C285" s="327">
        <v>0</v>
      </c>
      <c r="D285" s="327">
        <v>0</v>
      </c>
      <c r="E285" s="327">
        <v>0</v>
      </c>
      <c r="F285" s="226"/>
      <c r="G285" s="327"/>
    </row>
    <row r="286" customHeight="1" spans="1:7">
      <c r="A286" s="325">
        <v>2030603</v>
      </c>
      <c r="B286" s="325" t="s">
        <v>238</v>
      </c>
      <c r="C286" s="327">
        <v>93</v>
      </c>
      <c r="D286" s="327">
        <v>259</v>
      </c>
      <c r="E286" s="327">
        <v>266</v>
      </c>
      <c r="F286" s="226"/>
      <c r="G286" s="327"/>
    </row>
    <row r="287" customHeight="1" spans="1:7">
      <c r="A287" s="325">
        <v>2030604</v>
      </c>
      <c r="B287" s="325" t="s">
        <v>239</v>
      </c>
      <c r="C287" s="327">
        <v>0</v>
      </c>
      <c r="D287" s="327">
        <v>0</v>
      </c>
      <c r="E287" s="327">
        <v>0</v>
      </c>
      <c r="F287" s="226"/>
      <c r="G287" s="327"/>
    </row>
    <row r="288" customHeight="1" spans="1:7">
      <c r="A288" s="325">
        <v>2030607</v>
      </c>
      <c r="B288" s="325" t="s">
        <v>240</v>
      </c>
      <c r="C288" s="327">
        <v>154</v>
      </c>
      <c r="D288" s="327">
        <v>120</v>
      </c>
      <c r="E288" s="327">
        <v>120</v>
      </c>
      <c r="F288" s="226"/>
      <c r="G288" s="327"/>
    </row>
    <row r="289" customHeight="1" spans="1:7">
      <c r="A289" s="325">
        <v>2030608</v>
      </c>
      <c r="B289" s="325" t="s">
        <v>241</v>
      </c>
      <c r="C289" s="327">
        <v>0</v>
      </c>
      <c r="D289" s="327">
        <v>0</v>
      </c>
      <c r="E289" s="327">
        <v>0</v>
      </c>
      <c r="F289" s="226"/>
      <c r="G289" s="327"/>
    </row>
    <row r="290" customHeight="1" spans="1:7">
      <c r="A290" s="325">
        <v>2030699</v>
      </c>
      <c r="B290" s="325" t="s">
        <v>242</v>
      </c>
      <c r="C290" s="327">
        <v>0</v>
      </c>
      <c r="D290" s="327">
        <v>0</v>
      </c>
      <c r="E290" s="327">
        <v>0</v>
      </c>
      <c r="F290" s="226"/>
      <c r="G290" s="327"/>
    </row>
    <row r="291" customHeight="1" spans="1:7">
      <c r="A291" s="325">
        <v>20399</v>
      </c>
      <c r="B291" s="326" t="s">
        <v>243</v>
      </c>
      <c r="C291" s="327">
        <v>0</v>
      </c>
      <c r="D291" s="327">
        <v>0</v>
      </c>
      <c r="E291" s="327">
        <v>0</v>
      </c>
      <c r="F291" s="226"/>
      <c r="G291" s="327"/>
    </row>
    <row r="292" customHeight="1" spans="1:7">
      <c r="A292" s="325">
        <v>2039999</v>
      </c>
      <c r="B292" s="325" t="s">
        <v>244</v>
      </c>
      <c r="C292" s="327">
        <v>0</v>
      </c>
      <c r="D292" s="327">
        <v>0</v>
      </c>
      <c r="E292" s="327">
        <v>0</v>
      </c>
      <c r="F292" s="226"/>
      <c r="G292" s="327"/>
    </row>
    <row r="293" customHeight="1" spans="1:255">
      <c r="A293" s="325">
        <v>204</v>
      </c>
      <c r="B293" s="326" t="s">
        <v>41</v>
      </c>
      <c r="C293" s="327">
        <v>10343</v>
      </c>
      <c r="D293" s="327">
        <v>10391</v>
      </c>
      <c r="E293" s="327">
        <v>7855</v>
      </c>
      <c r="F293" s="222">
        <v>75.6</v>
      </c>
      <c r="G293" s="222">
        <v>61.4</v>
      </c>
      <c r="IU293" s="318">
        <f>SUM(A293:IT293)</f>
        <v>28930</v>
      </c>
    </row>
    <row r="294" customHeight="1" spans="1:7">
      <c r="A294" s="325">
        <v>20401</v>
      </c>
      <c r="B294" s="326" t="s">
        <v>245</v>
      </c>
      <c r="C294" s="327">
        <v>0</v>
      </c>
      <c r="D294" s="327">
        <v>31</v>
      </c>
      <c r="E294" s="327">
        <v>22</v>
      </c>
      <c r="F294" s="226">
        <v>71</v>
      </c>
      <c r="G294" s="327"/>
    </row>
    <row r="295" customHeight="1" spans="1:7">
      <c r="A295" s="325">
        <v>2040101</v>
      </c>
      <c r="B295" s="325" t="s">
        <v>246</v>
      </c>
      <c r="C295" s="327">
        <v>0</v>
      </c>
      <c r="D295" s="327">
        <v>0</v>
      </c>
      <c r="E295" s="327">
        <v>0</v>
      </c>
      <c r="F295" s="226"/>
      <c r="G295" s="327"/>
    </row>
    <row r="296" customHeight="1" spans="1:7">
      <c r="A296" s="325">
        <v>2040199</v>
      </c>
      <c r="B296" s="325" t="s">
        <v>247</v>
      </c>
      <c r="C296" s="327"/>
      <c r="D296" s="327">
        <v>31</v>
      </c>
      <c r="E296" s="327">
        <v>22</v>
      </c>
      <c r="F296" s="226"/>
      <c r="G296" s="327"/>
    </row>
    <row r="297" customHeight="1" spans="1:7">
      <c r="A297" s="325">
        <v>20402</v>
      </c>
      <c r="B297" s="326" t="s">
        <v>248</v>
      </c>
      <c r="C297" s="327">
        <v>8316</v>
      </c>
      <c r="D297" s="327">
        <v>8316</v>
      </c>
      <c r="E297" s="327">
        <v>5531</v>
      </c>
      <c r="F297" s="226">
        <v>66.5</v>
      </c>
      <c r="G297" s="327"/>
    </row>
    <row r="298" customHeight="1" spans="1:7">
      <c r="A298" s="325">
        <v>2040201</v>
      </c>
      <c r="B298" s="325" t="s">
        <v>70</v>
      </c>
      <c r="C298" s="327">
        <v>6700</v>
      </c>
      <c r="D298" s="327">
        <v>6700</v>
      </c>
      <c r="E298" s="327">
        <v>3798</v>
      </c>
      <c r="F298" s="226"/>
      <c r="G298" s="327"/>
    </row>
    <row r="299" customHeight="1" spans="1:7">
      <c r="A299" s="325">
        <v>2040202</v>
      </c>
      <c r="B299" s="325" t="s">
        <v>71</v>
      </c>
      <c r="C299" s="327">
        <v>29</v>
      </c>
      <c r="D299" s="327">
        <v>29</v>
      </c>
      <c r="E299" s="327">
        <v>80</v>
      </c>
      <c r="F299" s="226"/>
      <c r="G299" s="327"/>
    </row>
    <row r="300" customHeight="1" spans="1:7">
      <c r="A300" s="325">
        <v>2040203</v>
      </c>
      <c r="B300" s="325" t="s">
        <v>72</v>
      </c>
      <c r="C300" s="327">
        <v>0</v>
      </c>
      <c r="D300" s="327">
        <v>0</v>
      </c>
      <c r="E300" s="327">
        <v>0</v>
      </c>
      <c r="F300" s="226"/>
      <c r="G300" s="327"/>
    </row>
    <row r="301" customHeight="1" spans="1:7">
      <c r="A301" s="325">
        <v>2040219</v>
      </c>
      <c r="B301" s="325" t="s">
        <v>111</v>
      </c>
      <c r="C301" s="327">
        <v>488</v>
      </c>
      <c r="D301" s="327">
        <v>488</v>
      </c>
      <c r="E301" s="327">
        <v>99</v>
      </c>
      <c r="F301" s="226"/>
      <c r="G301" s="327"/>
    </row>
    <row r="302" customHeight="1" spans="1:7">
      <c r="A302" s="325">
        <v>2040220</v>
      </c>
      <c r="B302" s="325" t="s">
        <v>249</v>
      </c>
      <c r="C302" s="327">
        <v>331</v>
      </c>
      <c r="D302" s="327">
        <v>331</v>
      </c>
      <c r="E302" s="327">
        <v>821</v>
      </c>
      <c r="F302" s="226"/>
      <c r="G302" s="327"/>
    </row>
    <row r="303" customHeight="1" spans="1:7">
      <c r="A303" s="325">
        <v>2040221</v>
      </c>
      <c r="B303" s="325" t="s">
        <v>250</v>
      </c>
      <c r="C303" s="327"/>
      <c r="D303" s="327"/>
      <c r="E303" s="327">
        <v>332</v>
      </c>
      <c r="F303" s="226"/>
      <c r="G303" s="327"/>
    </row>
    <row r="304" customHeight="1" spans="1:7">
      <c r="A304" s="325">
        <v>2040222</v>
      </c>
      <c r="B304" s="325" t="s">
        <v>251</v>
      </c>
      <c r="C304" s="327">
        <v>0</v>
      </c>
      <c r="D304" s="327">
        <v>0</v>
      </c>
      <c r="E304" s="327">
        <v>0</v>
      </c>
      <c r="F304" s="226"/>
      <c r="G304" s="327"/>
    </row>
    <row r="305" customHeight="1" spans="1:7">
      <c r="A305" s="325">
        <v>2040223</v>
      </c>
      <c r="B305" s="325" t="s">
        <v>252</v>
      </c>
      <c r="C305" s="327"/>
      <c r="D305" s="327"/>
      <c r="E305" s="327">
        <v>12</v>
      </c>
      <c r="F305" s="226"/>
      <c r="G305" s="327"/>
    </row>
    <row r="306" customHeight="1" spans="1:7">
      <c r="A306" s="325">
        <v>2040250</v>
      </c>
      <c r="B306" s="325" t="s">
        <v>79</v>
      </c>
      <c r="C306" s="327">
        <v>109</v>
      </c>
      <c r="D306" s="327">
        <v>109</v>
      </c>
      <c r="E306" s="327">
        <v>59</v>
      </c>
      <c r="F306" s="226"/>
      <c r="G306" s="327"/>
    </row>
    <row r="307" customHeight="1" spans="1:7">
      <c r="A307" s="325">
        <v>2040299</v>
      </c>
      <c r="B307" s="325" t="s">
        <v>253</v>
      </c>
      <c r="C307" s="327">
        <v>659</v>
      </c>
      <c r="D307" s="327">
        <v>659</v>
      </c>
      <c r="E307" s="327">
        <v>330</v>
      </c>
      <c r="F307" s="226"/>
      <c r="G307" s="327"/>
    </row>
    <row r="308" customHeight="1" spans="1:7">
      <c r="A308" s="325">
        <v>20403</v>
      </c>
      <c r="B308" s="326" t="s">
        <v>254</v>
      </c>
      <c r="C308" s="327">
        <v>0</v>
      </c>
      <c r="D308" s="327">
        <v>0</v>
      </c>
      <c r="E308" s="327">
        <v>8</v>
      </c>
      <c r="F308" s="226"/>
      <c r="G308" s="327"/>
    </row>
    <row r="309" customHeight="1" spans="1:7">
      <c r="A309" s="325">
        <v>2040301</v>
      </c>
      <c r="B309" s="325" t="s">
        <v>70</v>
      </c>
      <c r="C309" s="327">
        <v>0</v>
      </c>
      <c r="D309" s="327">
        <v>0</v>
      </c>
      <c r="E309" s="327">
        <v>0</v>
      </c>
      <c r="F309" s="226"/>
      <c r="G309" s="327"/>
    </row>
    <row r="310" customHeight="1" spans="1:7">
      <c r="A310" s="325">
        <v>2040302</v>
      </c>
      <c r="B310" s="325" t="s">
        <v>71</v>
      </c>
      <c r="C310" s="327">
        <v>0</v>
      </c>
      <c r="D310" s="327">
        <v>0</v>
      </c>
      <c r="E310" s="327">
        <v>0</v>
      </c>
      <c r="F310" s="226"/>
      <c r="G310" s="327"/>
    </row>
    <row r="311" customHeight="1" spans="1:7">
      <c r="A311" s="325">
        <v>2040303</v>
      </c>
      <c r="B311" s="325" t="s">
        <v>72</v>
      </c>
      <c r="C311" s="327">
        <v>0</v>
      </c>
      <c r="D311" s="327">
        <v>0</v>
      </c>
      <c r="E311" s="327">
        <v>0</v>
      </c>
      <c r="F311" s="226"/>
      <c r="G311" s="327"/>
    </row>
    <row r="312" customHeight="1" spans="1:7">
      <c r="A312" s="325">
        <v>2040304</v>
      </c>
      <c r="B312" s="325" t="s">
        <v>255</v>
      </c>
      <c r="C312" s="327"/>
      <c r="D312" s="327"/>
      <c r="E312" s="327">
        <v>8</v>
      </c>
      <c r="F312" s="226"/>
      <c r="G312" s="327"/>
    </row>
    <row r="313" customHeight="1" spans="1:7">
      <c r="A313" s="325">
        <v>2040350</v>
      </c>
      <c r="B313" s="325" t="s">
        <v>79</v>
      </c>
      <c r="C313" s="327">
        <v>0</v>
      </c>
      <c r="D313" s="327">
        <v>0</v>
      </c>
      <c r="E313" s="327">
        <v>0</v>
      </c>
      <c r="F313" s="226"/>
      <c r="G313" s="327"/>
    </row>
    <row r="314" customHeight="1" spans="1:7">
      <c r="A314" s="325">
        <v>2040399</v>
      </c>
      <c r="B314" s="325" t="s">
        <v>256</v>
      </c>
      <c r="C314" s="327">
        <v>0</v>
      </c>
      <c r="D314" s="327">
        <v>0</v>
      </c>
      <c r="E314" s="327">
        <v>0</v>
      </c>
      <c r="F314" s="226"/>
      <c r="G314" s="327"/>
    </row>
    <row r="315" customHeight="1" spans="1:7">
      <c r="A315" s="325">
        <v>20404</v>
      </c>
      <c r="B315" s="326" t="s">
        <v>257</v>
      </c>
      <c r="C315" s="327">
        <v>301</v>
      </c>
      <c r="D315" s="327">
        <v>301</v>
      </c>
      <c r="E315" s="327">
        <v>409</v>
      </c>
      <c r="F315" s="226">
        <v>135.9</v>
      </c>
      <c r="G315" s="327"/>
    </row>
    <row r="316" customHeight="1" spans="1:7">
      <c r="A316" s="325">
        <v>2040401</v>
      </c>
      <c r="B316" s="325" t="s">
        <v>70</v>
      </c>
      <c r="C316" s="327">
        <v>262</v>
      </c>
      <c r="D316" s="327">
        <v>262</v>
      </c>
      <c r="E316" s="327">
        <v>255</v>
      </c>
      <c r="F316" s="226"/>
      <c r="G316" s="327"/>
    </row>
    <row r="317" customHeight="1" spans="1:7">
      <c r="A317" s="325">
        <v>2040402</v>
      </c>
      <c r="B317" s="325" t="s">
        <v>71</v>
      </c>
      <c r="C317" s="327"/>
      <c r="D317" s="327"/>
      <c r="E317" s="327">
        <v>14</v>
      </c>
      <c r="F317" s="226"/>
      <c r="G317" s="327"/>
    </row>
    <row r="318" customHeight="1" spans="1:7">
      <c r="A318" s="325">
        <v>2040403</v>
      </c>
      <c r="B318" s="325" t="s">
        <v>72</v>
      </c>
      <c r="C318" s="327">
        <v>0</v>
      </c>
      <c r="D318" s="327">
        <v>0</v>
      </c>
      <c r="E318" s="327">
        <v>0</v>
      </c>
      <c r="F318" s="226"/>
      <c r="G318" s="327"/>
    </row>
    <row r="319" customHeight="1" spans="1:7">
      <c r="A319" s="325">
        <v>2040409</v>
      </c>
      <c r="B319" s="325" t="s">
        <v>258</v>
      </c>
      <c r="C319" s="327">
        <v>0</v>
      </c>
      <c r="D319" s="327">
        <v>0</v>
      </c>
      <c r="E319" s="327">
        <v>0</v>
      </c>
      <c r="F319" s="226"/>
      <c r="G319" s="327"/>
    </row>
    <row r="320" customHeight="1" spans="1:7">
      <c r="A320" s="325">
        <v>2040410</v>
      </c>
      <c r="B320" s="325" t="s">
        <v>259</v>
      </c>
      <c r="C320" s="327"/>
      <c r="D320" s="327"/>
      <c r="E320" s="327">
        <v>140</v>
      </c>
      <c r="F320" s="226"/>
      <c r="G320" s="327"/>
    </row>
    <row r="321" customHeight="1" spans="1:7">
      <c r="A321" s="325">
        <v>2040450</v>
      </c>
      <c r="B321" s="325" t="s">
        <v>79</v>
      </c>
      <c r="C321" s="327">
        <v>14</v>
      </c>
      <c r="D321" s="327">
        <v>14</v>
      </c>
      <c r="E321" s="327">
        <v>0</v>
      </c>
      <c r="F321" s="226"/>
      <c r="G321" s="327"/>
    </row>
    <row r="322" customHeight="1" spans="1:7">
      <c r="A322" s="325">
        <v>2040499</v>
      </c>
      <c r="B322" s="325" t="s">
        <v>260</v>
      </c>
      <c r="C322" s="327">
        <v>25</v>
      </c>
      <c r="D322" s="327">
        <v>25</v>
      </c>
      <c r="E322" s="327">
        <v>0</v>
      </c>
      <c r="F322" s="226"/>
      <c r="G322" s="327"/>
    </row>
    <row r="323" customHeight="1" spans="1:7">
      <c r="A323" s="325">
        <v>20405</v>
      </c>
      <c r="B323" s="326" t="s">
        <v>261</v>
      </c>
      <c r="C323" s="327">
        <v>637</v>
      </c>
      <c r="D323" s="327">
        <v>637</v>
      </c>
      <c r="E323" s="327">
        <v>1051</v>
      </c>
      <c r="F323" s="226">
        <v>165</v>
      </c>
      <c r="G323" s="327"/>
    </row>
    <row r="324" customHeight="1" spans="1:7">
      <c r="A324" s="325">
        <v>2040501</v>
      </c>
      <c r="B324" s="325" t="s">
        <v>70</v>
      </c>
      <c r="C324" s="327">
        <v>517</v>
      </c>
      <c r="D324" s="327">
        <v>517</v>
      </c>
      <c r="E324" s="327">
        <v>810</v>
      </c>
      <c r="F324" s="226"/>
      <c r="G324" s="327"/>
    </row>
    <row r="325" customHeight="1" spans="1:7">
      <c r="A325" s="325">
        <v>2040502</v>
      </c>
      <c r="B325" s="325" t="s">
        <v>71</v>
      </c>
      <c r="C325" s="327">
        <v>120</v>
      </c>
      <c r="D325" s="327">
        <v>120</v>
      </c>
      <c r="E325" s="327">
        <v>0</v>
      </c>
      <c r="F325" s="226"/>
      <c r="G325" s="327"/>
    </row>
    <row r="326" customHeight="1" spans="1:7">
      <c r="A326" s="325">
        <v>2040503</v>
      </c>
      <c r="B326" s="325" t="s">
        <v>72</v>
      </c>
      <c r="C326" s="327">
        <v>0</v>
      </c>
      <c r="D326" s="327">
        <v>0</v>
      </c>
      <c r="E326" s="327">
        <v>0</v>
      </c>
      <c r="F326" s="226"/>
      <c r="G326" s="327"/>
    </row>
    <row r="327" customHeight="1" spans="1:7">
      <c r="A327" s="325">
        <v>2040504</v>
      </c>
      <c r="B327" s="325" t="s">
        <v>262</v>
      </c>
      <c r="C327" s="327">
        <v>0</v>
      </c>
      <c r="D327" s="327">
        <v>0</v>
      </c>
      <c r="E327" s="327">
        <v>0</v>
      </c>
      <c r="F327" s="226"/>
      <c r="G327" s="327"/>
    </row>
    <row r="328" customHeight="1" spans="1:7">
      <c r="A328" s="325">
        <v>2040505</v>
      </c>
      <c r="B328" s="325" t="s">
        <v>263</v>
      </c>
      <c r="C328" s="327">
        <v>0</v>
      </c>
      <c r="D328" s="327">
        <v>0</v>
      </c>
      <c r="E328" s="327">
        <v>0</v>
      </c>
      <c r="F328" s="226"/>
      <c r="G328" s="327"/>
    </row>
    <row r="329" customHeight="1" spans="1:7">
      <c r="A329" s="325">
        <v>2040506</v>
      </c>
      <c r="B329" s="325" t="s">
        <v>264</v>
      </c>
      <c r="C329" s="327">
        <v>0</v>
      </c>
      <c r="D329" s="327">
        <v>0</v>
      </c>
      <c r="E329" s="327">
        <v>0</v>
      </c>
      <c r="F329" s="226"/>
      <c r="G329" s="327"/>
    </row>
    <row r="330" customHeight="1" spans="1:7">
      <c r="A330" s="325">
        <v>2040550</v>
      </c>
      <c r="B330" s="325" t="s">
        <v>79</v>
      </c>
      <c r="C330" s="327">
        <v>0</v>
      </c>
      <c r="D330" s="327">
        <v>0</v>
      </c>
      <c r="E330" s="327">
        <v>0</v>
      </c>
      <c r="F330" s="226"/>
      <c r="G330" s="327"/>
    </row>
    <row r="331" customHeight="1" spans="1:7">
      <c r="A331" s="325">
        <v>2040599</v>
      </c>
      <c r="B331" s="325" t="s">
        <v>265</v>
      </c>
      <c r="C331" s="327"/>
      <c r="D331" s="327"/>
      <c r="E331" s="327">
        <v>241</v>
      </c>
      <c r="F331" s="226"/>
      <c r="G331" s="327"/>
    </row>
    <row r="332" customHeight="1" spans="1:7">
      <c r="A332" s="325">
        <v>20406</v>
      </c>
      <c r="B332" s="326" t="s">
        <v>266</v>
      </c>
      <c r="C332" s="327">
        <v>1037</v>
      </c>
      <c r="D332" s="327">
        <v>1045</v>
      </c>
      <c r="E332" s="327">
        <v>800</v>
      </c>
      <c r="F332" s="226">
        <v>76.6</v>
      </c>
      <c r="G332" s="327"/>
    </row>
    <row r="333" customHeight="1" spans="1:7">
      <c r="A333" s="325">
        <v>2040601</v>
      </c>
      <c r="B333" s="325" t="s">
        <v>70</v>
      </c>
      <c r="C333" s="327">
        <v>928</v>
      </c>
      <c r="D333" s="327">
        <v>928</v>
      </c>
      <c r="E333" s="327">
        <v>608</v>
      </c>
      <c r="F333" s="226"/>
      <c r="G333" s="327"/>
    </row>
    <row r="334" customHeight="1" spans="1:7">
      <c r="A334" s="325">
        <v>2040602</v>
      </c>
      <c r="B334" s="325" t="s">
        <v>71</v>
      </c>
      <c r="C334" s="327">
        <v>4</v>
      </c>
      <c r="D334" s="327">
        <v>4</v>
      </c>
      <c r="E334" s="327">
        <v>0</v>
      </c>
      <c r="F334" s="226"/>
      <c r="G334" s="327"/>
    </row>
    <row r="335" customHeight="1" spans="1:7">
      <c r="A335" s="325">
        <v>2040603</v>
      </c>
      <c r="B335" s="325" t="s">
        <v>72</v>
      </c>
      <c r="C335" s="327">
        <v>0</v>
      </c>
      <c r="D335" s="327">
        <v>0</v>
      </c>
      <c r="E335" s="327">
        <v>0</v>
      </c>
      <c r="F335" s="226"/>
      <c r="G335" s="327"/>
    </row>
    <row r="336" customHeight="1" spans="1:7">
      <c r="A336" s="325">
        <v>2040604</v>
      </c>
      <c r="B336" s="325" t="s">
        <v>267</v>
      </c>
      <c r="C336" s="327">
        <v>0</v>
      </c>
      <c r="D336" s="327">
        <v>0</v>
      </c>
      <c r="E336" s="327">
        <v>0</v>
      </c>
      <c r="F336" s="226"/>
      <c r="G336" s="327"/>
    </row>
    <row r="337" customHeight="1" spans="1:7">
      <c r="A337" s="325">
        <v>2040605</v>
      </c>
      <c r="B337" s="325" t="s">
        <v>268</v>
      </c>
      <c r="C337" s="327"/>
      <c r="D337" s="327"/>
      <c r="E337" s="327">
        <v>7</v>
      </c>
      <c r="F337" s="226"/>
      <c r="G337" s="327"/>
    </row>
    <row r="338" customHeight="1" spans="1:7">
      <c r="A338" s="325">
        <v>2040606</v>
      </c>
      <c r="B338" s="325" t="s">
        <v>269</v>
      </c>
      <c r="C338" s="327">
        <v>0</v>
      </c>
      <c r="D338" s="327">
        <v>0</v>
      </c>
      <c r="E338" s="327">
        <v>0</v>
      </c>
      <c r="F338" s="226"/>
      <c r="G338" s="327"/>
    </row>
    <row r="339" customHeight="1" spans="1:7">
      <c r="A339" s="325">
        <v>2040607</v>
      </c>
      <c r="B339" s="325" t="s">
        <v>270</v>
      </c>
      <c r="C339" s="327">
        <v>5</v>
      </c>
      <c r="D339" s="327">
        <v>5</v>
      </c>
      <c r="E339" s="327">
        <v>15</v>
      </c>
      <c r="F339" s="226"/>
      <c r="G339" s="327"/>
    </row>
    <row r="340" ht="27" customHeight="1" spans="1:7">
      <c r="A340" s="325">
        <v>2040608</v>
      </c>
      <c r="B340" s="325" t="s">
        <v>271</v>
      </c>
      <c r="C340" s="327">
        <v>0</v>
      </c>
      <c r="D340" s="327">
        <v>0</v>
      </c>
      <c r="E340" s="327">
        <v>0</v>
      </c>
      <c r="F340" s="226"/>
      <c r="G340" s="327"/>
    </row>
    <row r="341" customHeight="1" spans="1:7">
      <c r="A341" s="325">
        <v>2040610</v>
      </c>
      <c r="B341" s="325" t="s">
        <v>272</v>
      </c>
      <c r="C341" s="327"/>
      <c r="D341" s="327">
        <v>8</v>
      </c>
      <c r="E341" s="327">
        <v>9</v>
      </c>
      <c r="F341" s="226"/>
      <c r="G341" s="327"/>
    </row>
    <row r="342" customHeight="1" spans="1:7">
      <c r="A342" s="325">
        <v>2040612</v>
      </c>
      <c r="B342" s="325" t="s">
        <v>273</v>
      </c>
      <c r="C342" s="327">
        <v>20</v>
      </c>
      <c r="D342" s="327">
        <v>20</v>
      </c>
      <c r="E342" s="327">
        <v>12</v>
      </c>
      <c r="F342" s="226"/>
      <c r="G342" s="327"/>
    </row>
    <row r="343" customHeight="1" spans="1:7">
      <c r="A343" s="325">
        <v>2040613</v>
      </c>
      <c r="B343" s="325" t="s">
        <v>111</v>
      </c>
      <c r="C343" s="327"/>
      <c r="D343" s="327"/>
      <c r="E343" s="327">
        <v>0</v>
      </c>
      <c r="F343" s="226"/>
      <c r="G343" s="327"/>
    </row>
    <row r="344" customHeight="1" spans="1:7">
      <c r="A344" s="325">
        <v>2040650</v>
      </c>
      <c r="B344" s="325" t="s">
        <v>79</v>
      </c>
      <c r="C344" s="327">
        <v>80</v>
      </c>
      <c r="D344" s="327">
        <v>80</v>
      </c>
      <c r="E344" s="327">
        <v>50</v>
      </c>
      <c r="F344" s="226"/>
      <c r="G344" s="327"/>
    </row>
    <row r="345" customHeight="1" spans="1:7">
      <c r="A345" s="325">
        <v>2040699</v>
      </c>
      <c r="B345" s="325" t="s">
        <v>274</v>
      </c>
      <c r="C345" s="327"/>
      <c r="D345" s="327"/>
      <c r="E345" s="327">
        <v>99</v>
      </c>
      <c r="F345" s="226"/>
      <c r="G345" s="327"/>
    </row>
    <row r="346" customHeight="1" spans="1:7">
      <c r="A346" s="325">
        <v>20407</v>
      </c>
      <c r="B346" s="326" t="s">
        <v>275</v>
      </c>
      <c r="C346" s="327">
        <v>0</v>
      </c>
      <c r="D346" s="327">
        <v>0</v>
      </c>
      <c r="E346" s="327">
        <v>0</v>
      </c>
      <c r="F346" s="226"/>
      <c r="G346" s="327"/>
    </row>
    <row r="347" customHeight="1" spans="1:7">
      <c r="A347" s="325">
        <v>2040701</v>
      </c>
      <c r="B347" s="325" t="s">
        <v>70</v>
      </c>
      <c r="C347" s="327">
        <v>0</v>
      </c>
      <c r="D347" s="327">
        <v>0</v>
      </c>
      <c r="E347" s="327">
        <v>0</v>
      </c>
      <c r="F347" s="226"/>
      <c r="G347" s="327"/>
    </row>
    <row r="348" customHeight="1" spans="1:7">
      <c r="A348" s="325">
        <v>2040702</v>
      </c>
      <c r="B348" s="325" t="s">
        <v>71</v>
      </c>
      <c r="C348" s="327">
        <v>0</v>
      </c>
      <c r="D348" s="327">
        <v>0</v>
      </c>
      <c r="E348" s="327">
        <v>0</v>
      </c>
      <c r="F348" s="226"/>
      <c r="G348" s="327"/>
    </row>
    <row r="349" customHeight="1" spans="1:7">
      <c r="A349" s="325">
        <v>2040703</v>
      </c>
      <c r="B349" s="325" t="s">
        <v>72</v>
      </c>
      <c r="C349" s="327">
        <v>0</v>
      </c>
      <c r="D349" s="327">
        <v>0</v>
      </c>
      <c r="E349" s="327">
        <v>0</v>
      </c>
      <c r="F349" s="226"/>
      <c r="G349" s="327"/>
    </row>
    <row r="350" customHeight="1" spans="1:7">
      <c r="A350" s="325">
        <v>2040704</v>
      </c>
      <c r="B350" s="325" t="s">
        <v>276</v>
      </c>
      <c r="C350" s="327">
        <v>0</v>
      </c>
      <c r="D350" s="327">
        <v>0</v>
      </c>
      <c r="E350" s="327">
        <v>0</v>
      </c>
      <c r="F350" s="226"/>
      <c r="G350" s="327"/>
    </row>
    <row r="351" customHeight="1" spans="1:7">
      <c r="A351" s="325">
        <v>2040705</v>
      </c>
      <c r="B351" s="325" t="s">
        <v>277</v>
      </c>
      <c r="C351" s="327">
        <v>0</v>
      </c>
      <c r="D351" s="327">
        <v>0</v>
      </c>
      <c r="E351" s="327">
        <v>0</v>
      </c>
      <c r="F351" s="226"/>
      <c r="G351" s="327"/>
    </row>
    <row r="352" customHeight="1" spans="1:7">
      <c r="A352" s="325">
        <v>2040706</v>
      </c>
      <c r="B352" s="325" t="s">
        <v>278</v>
      </c>
      <c r="C352" s="327">
        <v>0</v>
      </c>
      <c r="D352" s="327">
        <v>0</v>
      </c>
      <c r="E352" s="327">
        <v>0</v>
      </c>
      <c r="F352" s="226"/>
      <c r="G352" s="327"/>
    </row>
    <row r="353" customHeight="1" spans="1:7">
      <c r="A353" s="325">
        <v>2040707</v>
      </c>
      <c r="B353" s="325" t="s">
        <v>111</v>
      </c>
      <c r="C353" s="327">
        <v>0</v>
      </c>
      <c r="D353" s="327">
        <v>0</v>
      </c>
      <c r="E353" s="327">
        <v>0</v>
      </c>
      <c r="F353" s="226"/>
      <c r="G353" s="327"/>
    </row>
    <row r="354" customHeight="1" spans="1:7">
      <c r="A354" s="325">
        <v>2040750</v>
      </c>
      <c r="B354" s="325" t="s">
        <v>79</v>
      </c>
      <c r="C354" s="327">
        <v>0</v>
      </c>
      <c r="D354" s="327">
        <v>0</v>
      </c>
      <c r="E354" s="327">
        <v>0</v>
      </c>
      <c r="F354" s="226"/>
      <c r="G354" s="327"/>
    </row>
    <row r="355" customHeight="1" spans="1:7">
      <c r="A355" s="325">
        <v>2040799</v>
      </c>
      <c r="B355" s="325" t="s">
        <v>279</v>
      </c>
      <c r="C355" s="327">
        <v>0</v>
      </c>
      <c r="D355" s="327">
        <v>0</v>
      </c>
      <c r="E355" s="327">
        <v>0</v>
      </c>
      <c r="F355" s="226"/>
      <c r="G355" s="327"/>
    </row>
    <row r="356" customHeight="1" spans="1:7">
      <c r="A356" s="325">
        <v>20408</v>
      </c>
      <c r="B356" s="326" t="s">
        <v>280</v>
      </c>
      <c r="C356" s="327">
        <v>52</v>
      </c>
      <c r="D356" s="327">
        <v>52</v>
      </c>
      <c r="E356" s="327">
        <v>25</v>
      </c>
      <c r="F356" s="226">
        <v>48.1</v>
      </c>
      <c r="G356" s="327"/>
    </row>
    <row r="357" customHeight="1" spans="1:7">
      <c r="A357" s="325">
        <v>2040801</v>
      </c>
      <c r="B357" s="325" t="s">
        <v>70</v>
      </c>
      <c r="C357" s="327">
        <v>0</v>
      </c>
      <c r="D357" s="327">
        <v>0</v>
      </c>
      <c r="E357" s="327">
        <v>0</v>
      </c>
      <c r="F357" s="226"/>
      <c r="G357" s="327"/>
    </row>
    <row r="358" customHeight="1" spans="1:7">
      <c r="A358" s="325">
        <v>2040802</v>
      </c>
      <c r="B358" s="325" t="s">
        <v>71</v>
      </c>
      <c r="C358" s="327">
        <v>0</v>
      </c>
      <c r="D358" s="327">
        <v>0</v>
      </c>
      <c r="E358" s="327">
        <v>0</v>
      </c>
      <c r="F358" s="226"/>
      <c r="G358" s="327"/>
    </row>
    <row r="359" customHeight="1" spans="1:7">
      <c r="A359" s="325">
        <v>2040803</v>
      </c>
      <c r="B359" s="325" t="s">
        <v>72</v>
      </c>
      <c r="C359" s="327">
        <v>0</v>
      </c>
      <c r="D359" s="327">
        <v>0</v>
      </c>
      <c r="E359" s="327">
        <v>0</v>
      </c>
      <c r="F359" s="226"/>
      <c r="G359" s="327"/>
    </row>
    <row r="360" customHeight="1" spans="1:7">
      <c r="A360" s="325">
        <v>2040804</v>
      </c>
      <c r="B360" s="325" t="s">
        <v>281</v>
      </c>
      <c r="C360" s="327">
        <v>0</v>
      </c>
      <c r="D360" s="327">
        <v>0</v>
      </c>
      <c r="E360" s="327">
        <v>0</v>
      </c>
      <c r="F360" s="226"/>
      <c r="G360" s="327"/>
    </row>
    <row r="361" customHeight="1" spans="1:7">
      <c r="A361" s="325">
        <v>2040805</v>
      </c>
      <c r="B361" s="325" t="s">
        <v>282</v>
      </c>
      <c r="C361" s="327">
        <v>0</v>
      </c>
      <c r="D361" s="327">
        <v>0</v>
      </c>
      <c r="E361" s="327">
        <v>0</v>
      </c>
      <c r="F361" s="226"/>
      <c r="G361" s="327"/>
    </row>
    <row r="362" customHeight="1" spans="1:7">
      <c r="A362" s="325">
        <v>2040806</v>
      </c>
      <c r="B362" s="325" t="s">
        <v>283</v>
      </c>
      <c r="C362" s="327"/>
      <c r="D362" s="327"/>
      <c r="E362" s="327">
        <v>2</v>
      </c>
      <c r="F362" s="226"/>
      <c r="G362" s="327"/>
    </row>
    <row r="363" customHeight="1" spans="1:7">
      <c r="A363" s="325">
        <v>2040807</v>
      </c>
      <c r="B363" s="325" t="s">
        <v>111</v>
      </c>
      <c r="C363" s="327">
        <v>0</v>
      </c>
      <c r="D363" s="327">
        <v>0</v>
      </c>
      <c r="E363" s="327">
        <v>0</v>
      </c>
      <c r="F363" s="226"/>
      <c r="G363" s="327"/>
    </row>
    <row r="364" customHeight="1" spans="1:7">
      <c r="A364" s="325">
        <v>2040850</v>
      </c>
      <c r="B364" s="325" t="s">
        <v>79</v>
      </c>
      <c r="C364" s="327">
        <v>0</v>
      </c>
      <c r="D364" s="327">
        <v>0</v>
      </c>
      <c r="E364" s="327">
        <v>0</v>
      </c>
      <c r="F364" s="226"/>
      <c r="G364" s="327"/>
    </row>
    <row r="365" customHeight="1" spans="1:7">
      <c r="A365" s="325">
        <v>2040899</v>
      </c>
      <c r="B365" s="325" t="s">
        <v>284</v>
      </c>
      <c r="C365" s="327">
        <v>52</v>
      </c>
      <c r="D365" s="327">
        <v>52</v>
      </c>
      <c r="E365" s="327">
        <v>23</v>
      </c>
      <c r="F365" s="226"/>
      <c r="G365" s="327"/>
    </row>
    <row r="366" customHeight="1" spans="1:7">
      <c r="A366" s="325">
        <v>20409</v>
      </c>
      <c r="B366" s="326" t="s">
        <v>285</v>
      </c>
      <c r="C366" s="327">
        <v>0</v>
      </c>
      <c r="D366" s="327">
        <v>0</v>
      </c>
      <c r="E366" s="327">
        <v>0</v>
      </c>
      <c r="F366" s="226"/>
      <c r="G366" s="327"/>
    </row>
    <row r="367" customHeight="1" spans="1:7">
      <c r="A367" s="325">
        <v>2040901</v>
      </c>
      <c r="B367" s="325" t="s">
        <v>70</v>
      </c>
      <c r="C367" s="327">
        <v>0</v>
      </c>
      <c r="D367" s="327">
        <v>0</v>
      </c>
      <c r="E367" s="327">
        <v>0</v>
      </c>
      <c r="F367" s="226"/>
      <c r="G367" s="327"/>
    </row>
    <row r="368" customHeight="1" spans="1:7">
      <c r="A368" s="325">
        <v>2040902</v>
      </c>
      <c r="B368" s="325" t="s">
        <v>71</v>
      </c>
      <c r="C368" s="327">
        <v>0</v>
      </c>
      <c r="D368" s="327">
        <v>0</v>
      </c>
      <c r="E368" s="327">
        <v>0</v>
      </c>
      <c r="F368" s="226"/>
      <c r="G368" s="327"/>
    </row>
    <row r="369" customHeight="1" spans="1:7">
      <c r="A369" s="325">
        <v>2040903</v>
      </c>
      <c r="B369" s="325" t="s">
        <v>72</v>
      </c>
      <c r="C369" s="327">
        <v>0</v>
      </c>
      <c r="D369" s="327">
        <v>0</v>
      </c>
      <c r="E369" s="327">
        <v>0</v>
      </c>
      <c r="F369" s="226"/>
      <c r="G369" s="327"/>
    </row>
    <row r="370" customHeight="1" spans="1:7">
      <c r="A370" s="325">
        <v>2040904</v>
      </c>
      <c r="B370" s="325" t="s">
        <v>286</v>
      </c>
      <c r="C370" s="327">
        <v>0</v>
      </c>
      <c r="D370" s="327">
        <v>0</v>
      </c>
      <c r="E370" s="327">
        <v>0</v>
      </c>
      <c r="F370" s="226"/>
      <c r="G370" s="327"/>
    </row>
    <row r="371" customHeight="1" spans="1:7">
      <c r="A371" s="325">
        <v>2040905</v>
      </c>
      <c r="B371" s="325" t="s">
        <v>287</v>
      </c>
      <c r="C371" s="327">
        <v>0</v>
      </c>
      <c r="D371" s="327">
        <v>0</v>
      </c>
      <c r="E371" s="327">
        <v>0</v>
      </c>
      <c r="F371" s="226"/>
      <c r="G371" s="327"/>
    </row>
    <row r="372" customHeight="1" spans="1:7">
      <c r="A372" s="325">
        <v>2040950</v>
      </c>
      <c r="B372" s="325" t="s">
        <v>79</v>
      </c>
      <c r="C372" s="327">
        <v>0</v>
      </c>
      <c r="D372" s="327">
        <v>0</v>
      </c>
      <c r="E372" s="327">
        <v>0</v>
      </c>
      <c r="F372" s="226"/>
      <c r="G372" s="327"/>
    </row>
    <row r="373" customHeight="1" spans="1:7">
      <c r="A373" s="325">
        <v>2040999</v>
      </c>
      <c r="B373" s="325" t="s">
        <v>288</v>
      </c>
      <c r="C373" s="327">
        <v>0</v>
      </c>
      <c r="D373" s="327">
        <v>0</v>
      </c>
      <c r="E373" s="327">
        <v>0</v>
      </c>
      <c r="F373" s="226"/>
      <c r="G373" s="327"/>
    </row>
    <row r="374" customHeight="1" spans="1:7">
      <c r="A374" s="325">
        <v>20410</v>
      </c>
      <c r="B374" s="326" t="s">
        <v>289</v>
      </c>
      <c r="C374" s="327">
        <v>0</v>
      </c>
      <c r="D374" s="327">
        <v>0</v>
      </c>
      <c r="E374" s="327">
        <v>0</v>
      </c>
      <c r="F374" s="226"/>
      <c r="G374" s="327"/>
    </row>
    <row r="375" customHeight="1" spans="1:7">
      <c r="A375" s="325">
        <v>2041001</v>
      </c>
      <c r="B375" s="325" t="s">
        <v>70</v>
      </c>
      <c r="C375" s="327">
        <v>0</v>
      </c>
      <c r="D375" s="327">
        <v>0</v>
      </c>
      <c r="E375" s="327">
        <v>0</v>
      </c>
      <c r="F375" s="226"/>
      <c r="G375" s="327"/>
    </row>
    <row r="376" customHeight="1" spans="1:7">
      <c r="A376" s="325">
        <v>2041002</v>
      </c>
      <c r="B376" s="325" t="s">
        <v>71</v>
      </c>
      <c r="C376" s="327">
        <v>0</v>
      </c>
      <c r="D376" s="327">
        <v>0</v>
      </c>
      <c r="E376" s="327">
        <v>0</v>
      </c>
      <c r="F376" s="226"/>
      <c r="G376" s="327"/>
    </row>
    <row r="377" customHeight="1" spans="1:7">
      <c r="A377" s="325">
        <v>2041006</v>
      </c>
      <c r="B377" s="325" t="s">
        <v>111</v>
      </c>
      <c r="C377" s="327">
        <v>0</v>
      </c>
      <c r="D377" s="327">
        <v>0</v>
      </c>
      <c r="E377" s="327">
        <v>0</v>
      </c>
      <c r="F377" s="226"/>
      <c r="G377" s="327"/>
    </row>
    <row r="378" customHeight="1" spans="1:7">
      <c r="A378" s="325">
        <v>2041007</v>
      </c>
      <c r="B378" s="325" t="s">
        <v>290</v>
      </c>
      <c r="C378" s="327">
        <v>0</v>
      </c>
      <c r="D378" s="327">
        <v>0</v>
      </c>
      <c r="E378" s="327">
        <v>0</v>
      </c>
      <c r="F378" s="226"/>
      <c r="G378" s="327"/>
    </row>
    <row r="379" customHeight="1" spans="1:7">
      <c r="A379" s="325">
        <v>2041099</v>
      </c>
      <c r="B379" s="325" t="s">
        <v>291</v>
      </c>
      <c r="C379" s="327">
        <v>0</v>
      </c>
      <c r="D379" s="327">
        <v>0</v>
      </c>
      <c r="E379" s="327">
        <v>0</v>
      </c>
      <c r="F379" s="226"/>
      <c r="G379" s="327"/>
    </row>
    <row r="380" customHeight="1" spans="1:7">
      <c r="A380" s="325">
        <v>20499</v>
      </c>
      <c r="B380" s="326" t="s">
        <v>292</v>
      </c>
      <c r="C380" s="327">
        <v>0</v>
      </c>
      <c r="D380" s="327">
        <v>9</v>
      </c>
      <c r="E380" s="327">
        <v>9</v>
      </c>
      <c r="F380" s="226">
        <v>100</v>
      </c>
      <c r="G380" s="327"/>
    </row>
    <row r="381" customHeight="1" spans="1:7">
      <c r="A381" s="325">
        <v>2049902</v>
      </c>
      <c r="B381" s="325" t="s">
        <v>293</v>
      </c>
      <c r="C381" s="327">
        <v>0</v>
      </c>
      <c r="D381" s="327">
        <v>0</v>
      </c>
      <c r="E381" s="327">
        <v>0</v>
      </c>
      <c r="F381" s="226"/>
      <c r="G381" s="327"/>
    </row>
    <row r="382" customHeight="1" spans="1:7">
      <c r="A382" s="325">
        <v>2049999</v>
      </c>
      <c r="B382" s="325" t="s">
        <v>294</v>
      </c>
      <c r="C382" s="327"/>
      <c r="D382" s="327">
        <v>9</v>
      </c>
      <c r="E382" s="327">
        <v>9</v>
      </c>
      <c r="F382" s="226"/>
      <c r="G382" s="327"/>
    </row>
    <row r="383" customHeight="1" spans="1:7">
      <c r="A383" s="325">
        <v>205</v>
      </c>
      <c r="B383" s="326" t="s">
        <v>42</v>
      </c>
      <c r="C383" s="327">
        <v>53806</v>
      </c>
      <c r="D383" s="327">
        <v>70098</v>
      </c>
      <c r="E383" s="327">
        <v>70909</v>
      </c>
      <c r="F383" s="222">
        <v>101.2</v>
      </c>
      <c r="G383" s="222">
        <v>102.6</v>
      </c>
    </row>
    <row r="384" customHeight="1" spans="1:7">
      <c r="A384" s="325">
        <v>20501</v>
      </c>
      <c r="B384" s="326" t="s">
        <v>295</v>
      </c>
      <c r="C384" s="327">
        <v>1372</v>
      </c>
      <c r="D384" s="327">
        <v>1583</v>
      </c>
      <c r="E384" s="327">
        <v>1583</v>
      </c>
      <c r="F384" s="226">
        <v>100</v>
      </c>
      <c r="G384" s="327"/>
    </row>
    <row r="385" customHeight="1" spans="1:7">
      <c r="A385" s="325">
        <v>2050101</v>
      </c>
      <c r="B385" s="325" t="s">
        <v>70</v>
      </c>
      <c r="C385" s="327">
        <v>266</v>
      </c>
      <c r="D385" s="327">
        <v>985</v>
      </c>
      <c r="E385" s="327">
        <v>985</v>
      </c>
      <c r="F385" s="226"/>
      <c r="G385" s="327"/>
    </row>
    <row r="386" customHeight="1" spans="1:7">
      <c r="A386" s="325">
        <v>2050102</v>
      </c>
      <c r="B386" s="325" t="s">
        <v>71</v>
      </c>
      <c r="C386" s="327">
        <v>0</v>
      </c>
      <c r="D386" s="327">
        <v>0</v>
      </c>
      <c r="E386" s="327">
        <v>0</v>
      </c>
      <c r="F386" s="226"/>
      <c r="G386" s="327"/>
    </row>
    <row r="387" customHeight="1" spans="1:7">
      <c r="A387" s="325">
        <v>2050103</v>
      </c>
      <c r="B387" s="325" t="s">
        <v>72</v>
      </c>
      <c r="C387" s="327">
        <v>0</v>
      </c>
      <c r="D387" s="327">
        <v>0</v>
      </c>
      <c r="E387" s="327">
        <v>0</v>
      </c>
      <c r="F387" s="226"/>
      <c r="G387" s="327"/>
    </row>
    <row r="388" customHeight="1" spans="1:7">
      <c r="A388" s="325">
        <v>2050199</v>
      </c>
      <c r="B388" s="325" t="s">
        <v>296</v>
      </c>
      <c r="C388" s="327">
        <v>1106</v>
      </c>
      <c r="D388" s="327">
        <v>598</v>
      </c>
      <c r="E388" s="327">
        <v>598</v>
      </c>
      <c r="F388" s="226"/>
      <c r="G388" s="327"/>
    </row>
    <row r="389" customHeight="1" spans="1:7">
      <c r="A389" s="325">
        <v>20502</v>
      </c>
      <c r="B389" s="326" t="s">
        <v>297</v>
      </c>
      <c r="C389" s="327">
        <v>48998</v>
      </c>
      <c r="D389" s="327">
        <v>61517</v>
      </c>
      <c r="E389" s="327">
        <v>62328</v>
      </c>
      <c r="F389" s="226">
        <v>101.3</v>
      </c>
      <c r="G389" s="327"/>
    </row>
    <row r="390" customHeight="1" spans="1:7">
      <c r="A390" s="325">
        <v>2050201</v>
      </c>
      <c r="B390" s="325" t="s">
        <v>298</v>
      </c>
      <c r="C390" s="327">
        <v>2889</v>
      </c>
      <c r="D390" s="327">
        <v>2510</v>
      </c>
      <c r="E390" s="327">
        <v>2510</v>
      </c>
      <c r="F390" s="226"/>
      <c r="G390" s="327"/>
    </row>
    <row r="391" customHeight="1" spans="1:7">
      <c r="A391" s="325">
        <v>2050202</v>
      </c>
      <c r="B391" s="325" t="s">
        <v>299</v>
      </c>
      <c r="C391" s="327">
        <v>26044</v>
      </c>
      <c r="D391" s="327">
        <v>30611</v>
      </c>
      <c r="E391" s="327">
        <v>31422</v>
      </c>
      <c r="F391" s="226"/>
      <c r="G391" s="327"/>
    </row>
    <row r="392" customHeight="1" spans="1:7">
      <c r="A392" s="325">
        <v>2050203</v>
      </c>
      <c r="B392" s="325" t="s">
        <v>300</v>
      </c>
      <c r="C392" s="327">
        <v>10038</v>
      </c>
      <c r="D392" s="327">
        <v>15221</v>
      </c>
      <c r="E392" s="327">
        <v>15221</v>
      </c>
      <c r="F392" s="226"/>
      <c r="G392" s="327"/>
    </row>
    <row r="393" customHeight="1" spans="1:7">
      <c r="A393" s="325">
        <v>2050204</v>
      </c>
      <c r="B393" s="325" t="s">
        <v>301</v>
      </c>
      <c r="C393" s="327">
        <v>10027</v>
      </c>
      <c r="D393" s="327">
        <v>12804</v>
      </c>
      <c r="E393" s="327">
        <v>12804</v>
      </c>
      <c r="F393" s="226"/>
      <c r="G393" s="327"/>
    </row>
    <row r="394" customHeight="1" spans="1:7">
      <c r="A394" s="325">
        <v>2050205</v>
      </c>
      <c r="B394" s="325" t="s">
        <v>302</v>
      </c>
      <c r="C394" s="327"/>
      <c r="D394" s="327">
        <v>371</v>
      </c>
      <c r="E394" s="327">
        <v>371</v>
      </c>
      <c r="F394" s="226"/>
      <c r="G394" s="327"/>
    </row>
    <row r="395" customHeight="1" spans="1:7">
      <c r="A395" s="325">
        <v>2050299</v>
      </c>
      <c r="B395" s="325" t="s">
        <v>303</v>
      </c>
      <c r="C395" s="327">
        <v>0</v>
      </c>
      <c r="D395" s="327">
        <v>0</v>
      </c>
      <c r="E395" s="327">
        <v>0</v>
      </c>
      <c r="F395" s="226"/>
      <c r="G395" s="327"/>
    </row>
    <row r="396" customHeight="1" spans="1:7">
      <c r="A396" s="325">
        <v>20503</v>
      </c>
      <c r="B396" s="326" t="s">
        <v>304</v>
      </c>
      <c r="C396" s="327">
        <v>2124</v>
      </c>
      <c r="D396" s="327">
        <v>4670</v>
      </c>
      <c r="E396" s="327">
        <v>4670</v>
      </c>
      <c r="F396" s="226">
        <v>100</v>
      </c>
      <c r="G396" s="327"/>
    </row>
    <row r="397" customHeight="1" spans="1:7">
      <c r="A397" s="325">
        <v>2050301</v>
      </c>
      <c r="B397" s="325" t="s">
        <v>305</v>
      </c>
      <c r="C397" s="327">
        <v>0</v>
      </c>
      <c r="D397" s="327">
        <v>0</v>
      </c>
      <c r="E397" s="327">
        <v>0</v>
      </c>
      <c r="F397" s="226"/>
      <c r="G397" s="327"/>
    </row>
    <row r="398" customHeight="1" spans="1:7">
      <c r="A398" s="325">
        <v>2050302</v>
      </c>
      <c r="B398" s="325" t="s">
        <v>306</v>
      </c>
      <c r="C398" s="327">
        <v>2124</v>
      </c>
      <c r="D398" s="327">
        <v>4670</v>
      </c>
      <c r="E398" s="327">
        <v>4670</v>
      </c>
      <c r="F398" s="226"/>
      <c r="G398" s="327"/>
    </row>
    <row r="399" customHeight="1" spans="1:7">
      <c r="A399" s="325">
        <v>2050303</v>
      </c>
      <c r="B399" s="325" t="s">
        <v>307</v>
      </c>
      <c r="C399" s="327">
        <v>0</v>
      </c>
      <c r="D399" s="327">
        <v>0</v>
      </c>
      <c r="E399" s="327">
        <v>0</v>
      </c>
      <c r="F399" s="226"/>
      <c r="G399" s="327"/>
    </row>
    <row r="400" customHeight="1" spans="1:7">
      <c r="A400" s="325">
        <v>2050305</v>
      </c>
      <c r="B400" s="325" t="s">
        <v>308</v>
      </c>
      <c r="C400" s="327">
        <v>0</v>
      </c>
      <c r="D400" s="327">
        <v>0</v>
      </c>
      <c r="E400" s="327">
        <v>0</v>
      </c>
      <c r="F400" s="226"/>
      <c r="G400" s="327"/>
    </row>
    <row r="401" customHeight="1" spans="1:7">
      <c r="A401" s="325">
        <v>2050399</v>
      </c>
      <c r="B401" s="325" t="s">
        <v>309</v>
      </c>
      <c r="C401" s="327">
        <v>0</v>
      </c>
      <c r="D401" s="327">
        <v>0</v>
      </c>
      <c r="E401" s="327">
        <v>0</v>
      </c>
      <c r="F401" s="226"/>
      <c r="G401" s="327"/>
    </row>
    <row r="402" customHeight="1" spans="1:7">
      <c r="A402" s="325">
        <v>20504</v>
      </c>
      <c r="B402" s="326" t="s">
        <v>310</v>
      </c>
      <c r="C402" s="327">
        <v>0</v>
      </c>
      <c r="D402" s="327">
        <v>0</v>
      </c>
      <c r="E402" s="327">
        <v>0</v>
      </c>
      <c r="F402" s="226"/>
      <c r="G402" s="327"/>
    </row>
    <row r="403" customHeight="1" spans="1:7">
      <c r="A403" s="325">
        <v>2050401</v>
      </c>
      <c r="B403" s="325" t="s">
        <v>311</v>
      </c>
      <c r="C403" s="327">
        <v>0</v>
      </c>
      <c r="D403" s="327">
        <v>0</v>
      </c>
      <c r="E403" s="327">
        <v>0</v>
      </c>
      <c r="F403" s="226"/>
      <c r="G403" s="327"/>
    </row>
    <row r="404" customHeight="1" spans="1:7">
      <c r="A404" s="325">
        <v>2050402</v>
      </c>
      <c r="B404" s="325" t="s">
        <v>312</v>
      </c>
      <c r="C404" s="327">
        <v>0</v>
      </c>
      <c r="D404" s="327">
        <v>0</v>
      </c>
      <c r="E404" s="327">
        <v>0</v>
      </c>
      <c r="F404" s="226"/>
      <c r="G404" s="327"/>
    </row>
    <row r="405" customHeight="1" spans="1:7">
      <c r="A405" s="325">
        <v>2050403</v>
      </c>
      <c r="B405" s="325" t="s">
        <v>313</v>
      </c>
      <c r="C405" s="327">
        <v>0</v>
      </c>
      <c r="D405" s="327">
        <v>0</v>
      </c>
      <c r="E405" s="327">
        <v>0</v>
      </c>
      <c r="F405" s="226"/>
      <c r="G405" s="327"/>
    </row>
    <row r="406" customHeight="1" spans="1:7">
      <c r="A406" s="325">
        <v>2050404</v>
      </c>
      <c r="B406" s="325" t="s">
        <v>314</v>
      </c>
      <c r="C406" s="327">
        <v>0</v>
      </c>
      <c r="D406" s="327">
        <v>0</v>
      </c>
      <c r="E406" s="327">
        <v>0</v>
      </c>
      <c r="F406" s="226"/>
      <c r="G406" s="327"/>
    </row>
    <row r="407" customHeight="1" spans="1:7">
      <c r="A407" s="325">
        <v>2050499</v>
      </c>
      <c r="B407" s="325" t="s">
        <v>315</v>
      </c>
      <c r="C407" s="327">
        <v>0</v>
      </c>
      <c r="D407" s="327">
        <v>0</v>
      </c>
      <c r="E407" s="327">
        <v>0</v>
      </c>
      <c r="F407" s="226"/>
      <c r="G407" s="327"/>
    </row>
    <row r="408" customHeight="1" spans="1:7">
      <c r="A408" s="325">
        <v>20505</v>
      </c>
      <c r="B408" s="326" t="s">
        <v>316</v>
      </c>
      <c r="C408" s="327">
        <v>0</v>
      </c>
      <c r="D408" s="327">
        <v>0</v>
      </c>
      <c r="E408" s="327">
        <v>0</v>
      </c>
      <c r="F408" s="226"/>
      <c r="G408" s="327"/>
    </row>
    <row r="409" customHeight="1" spans="1:7">
      <c r="A409" s="325">
        <v>2050501</v>
      </c>
      <c r="B409" s="325" t="s">
        <v>317</v>
      </c>
      <c r="C409" s="327">
        <v>0</v>
      </c>
      <c r="D409" s="327">
        <v>0</v>
      </c>
      <c r="E409" s="327">
        <v>0</v>
      </c>
      <c r="F409" s="226"/>
      <c r="G409" s="327"/>
    </row>
    <row r="410" customHeight="1" spans="1:7">
      <c r="A410" s="325">
        <v>2050502</v>
      </c>
      <c r="B410" s="325" t="s">
        <v>318</v>
      </c>
      <c r="C410" s="327">
        <v>0</v>
      </c>
      <c r="D410" s="327">
        <v>0</v>
      </c>
      <c r="E410" s="327">
        <v>0</v>
      </c>
      <c r="F410" s="226"/>
      <c r="G410" s="327"/>
    </row>
    <row r="411" customHeight="1" spans="1:7">
      <c r="A411" s="325">
        <v>2050599</v>
      </c>
      <c r="B411" s="325" t="s">
        <v>319</v>
      </c>
      <c r="C411" s="327">
        <v>0</v>
      </c>
      <c r="D411" s="327">
        <v>0</v>
      </c>
      <c r="E411" s="327">
        <v>0</v>
      </c>
      <c r="F411" s="226"/>
      <c r="G411" s="327"/>
    </row>
    <row r="412" customHeight="1" spans="1:7">
      <c r="A412" s="325">
        <v>20506</v>
      </c>
      <c r="B412" s="326" t="s">
        <v>320</v>
      </c>
      <c r="C412" s="327">
        <v>0</v>
      </c>
      <c r="D412" s="327">
        <v>0</v>
      </c>
      <c r="E412" s="327">
        <v>0</v>
      </c>
      <c r="F412" s="226"/>
      <c r="G412" s="327"/>
    </row>
    <row r="413" customHeight="1" spans="1:7">
      <c r="A413" s="325">
        <v>2050601</v>
      </c>
      <c r="B413" s="325" t="s">
        <v>321</v>
      </c>
      <c r="C413" s="327">
        <v>0</v>
      </c>
      <c r="D413" s="327">
        <v>0</v>
      </c>
      <c r="E413" s="327">
        <v>0</v>
      </c>
      <c r="F413" s="226"/>
      <c r="G413" s="327"/>
    </row>
    <row r="414" customHeight="1" spans="1:7">
      <c r="A414" s="325">
        <v>2050602</v>
      </c>
      <c r="B414" s="325" t="s">
        <v>322</v>
      </c>
      <c r="C414" s="327">
        <v>0</v>
      </c>
      <c r="D414" s="327">
        <v>0</v>
      </c>
      <c r="E414" s="327">
        <v>0</v>
      </c>
      <c r="F414" s="226"/>
      <c r="G414" s="327"/>
    </row>
    <row r="415" customHeight="1" spans="1:7">
      <c r="A415" s="325">
        <v>2050699</v>
      </c>
      <c r="B415" s="325" t="s">
        <v>323</v>
      </c>
      <c r="C415" s="327">
        <v>0</v>
      </c>
      <c r="D415" s="327">
        <v>0</v>
      </c>
      <c r="E415" s="327">
        <v>0</v>
      </c>
      <c r="F415" s="226"/>
      <c r="G415" s="327"/>
    </row>
    <row r="416" customHeight="1" spans="1:7">
      <c r="A416" s="325">
        <v>20507</v>
      </c>
      <c r="B416" s="326" t="s">
        <v>324</v>
      </c>
      <c r="C416" s="327">
        <v>0</v>
      </c>
      <c r="D416" s="327">
        <v>75</v>
      </c>
      <c r="E416" s="327">
        <v>75</v>
      </c>
      <c r="F416" s="226">
        <v>100</v>
      </c>
      <c r="G416" s="327"/>
    </row>
    <row r="417" customHeight="1" spans="1:7">
      <c r="A417" s="325">
        <v>2050701</v>
      </c>
      <c r="B417" s="325" t="s">
        <v>325</v>
      </c>
      <c r="C417" s="327"/>
      <c r="D417" s="327">
        <v>75</v>
      </c>
      <c r="E417" s="327">
        <v>75</v>
      </c>
      <c r="F417" s="226"/>
      <c r="G417" s="327"/>
    </row>
    <row r="418" customHeight="1" spans="1:7">
      <c r="A418" s="325">
        <v>2050702</v>
      </c>
      <c r="B418" s="325" t="s">
        <v>326</v>
      </c>
      <c r="C418" s="327">
        <v>0</v>
      </c>
      <c r="D418" s="327">
        <v>0</v>
      </c>
      <c r="E418" s="327">
        <v>0</v>
      </c>
      <c r="F418" s="226"/>
      <c r="G418" s="327"/>
    </row>
    <row r="419" customHeight="1" spans="1:7">
      <c r="A419" s="325">
        <v>2050799</v>
      </c>
      <c r="B419" s="325" t="s">
        <v>327</v>
      </c>
      <c r="C419" s="327">
        <v>0</v>
      </c>
      <c r="D419" s="327">
        <v>0</v>
      </c>
      <c r="E419" s="327">
        <v>0</v>
      </c>
      <c r="F419" s="226"/>
      <c r="G419" s="327"/>
    </row>
    <row r="420" customHeight="1" spans="1:7">
      <c r="A420" s="325">
        <v>20508</v>
      </c>
      <c r="B420" s="326" t="s">
        <v>328</v>
      </c>
      <c r="C420" s="327">
        <v>572</v>
      </c>
      <c r="D420" s="327">
        <v>581</v>
      </c>
      <c r="E420" s="327">
        <v>581</v>
      </c>
      <c r="F420" s="226">
        <v>100</v>
      </c>
      <c r="G420" s="327"/>
    </row>
    <row r="421" customHeight="1" spans="1:7">
      <c r="A421" s="325">
        <v>2050801</v>
      </c>
      <c r="B421" s="325" t="s">
        <v>329</v>
      </c>
      <c r="C421" s="327">
        <v>427</v>
      </c>
      <c r="D421" s="327">
        <v>440</v>
      </c>
      <c r="E421" s="327">
        <v>440</v>
      </c>
      <c r="F421" s="226"/>
      <c r="G421" s="327"/>
    </row>
    <row r="422" customHeight="1" spans="1:7">
      <c r="A422" s="325">
        <v>2050802</v>
      </c>
      <c r="B422" s="325" t="s">
        <v>330</v>
      </c>
      <c r="C422" s="327">
        <v>145</v>
      </c>
      <c r="D422" s="327">
        <v>135</v>
      </c>
      <c r="E422" s="327">
        <v>135</v>
      </c>
      <c r="F422" s="226"/>
      <c r="G422" s="327"/>
    </row>
    <row r="423" customHeight="1" spans="1:7">
      <c r="A423" s="325">
        <v>2050803</v>
      </c>
      <c r="B423" s="325" t="s">
        <v>331</v>
      </c>
      <c r="C423" s="327"/>
      <c r="D423" s="327">
        <v>6</v>
      </c>
      <c r="E423" s="327">
        <v>6</v>
      </c>
      <c r="F423" s="226"/>
      <c r="G423" s="327"/>
    </row>
    <row r="424" customHeight="1" spans="1:7">
      <c r="A424" s="325">
        <v>2050804</v>
      </c>
      <c r="B424" s="325" t="s">
        <v>332</v>
      </c>
      <c r="C424" s="327">
        <v>0</v>
      </c>
      <c r="D424" s="327">
        <v>0</v>
      </c>
      <c r="E424" s="327">
        <v>0</v>
      </c>
      <c r="F424" s="226"/>
      <c r="G424" s="327"/>
    </row>
    <row r="425" customHeight="1" spans="1:7">
      <c r="A425" s="325">
        <v>2050899</v>
      </c>
      <c r="B425" s="325" t="s">
        <v>333</v>
      </c>
      <c r="C425" s="327">
        <v>0</v>
      </c>
      <c r="D425" s="327">
        <v>0</v>
      </c>
      <c r="E425" s="327">
        <v>0</v>
      </c>
      <c r="F425" s="226"/>
      <c r="G425" s="327"/>
    </row>
    <row r="426" customHeight="1" spans="1:7">
      <c r="A426" s="325">
        <v>20509</v>
      </c>
      <c r="B426" s="326" t="s">
        <v>334</v>
      </c>
      <c r="C426" s="327">
        <v>740</v>
      </c>
      <c r="D426" s="327">
        <v>1107</v>
      </c>
      <c r="E426" s="327">
        <v>1107</v>
      </c>
      <c r="F426" s="226">
        <v>100</v>
      </c>
      <c r="G426" s="327"/>
    </row>
    <row r="427" customHeight="1" spans="1:7">
      <c r="A427" s="325">
        <v>2050901</v>
      </c>
      <c r="B427" s="325" t="s">
        <v>335</v>
      </c>
      <c r="C427" s="327">
        <v>400</v>
      </c>
      <c r="D427" s="327">
        <v>680</v>
      </c>
      <c r="E427" s="327">
        <v>680</v>
      </c>
      <c r="F427" s="226"/>
      <c r="G427" s="327"/>
    </row>
    <row r="428" customHeight="1" spans="1:7">
      <c r="A428" s="325">
        <v>2050902</v>
      </c>
      <c r="B428" s="325" t="s">
        <v>336</v>
      </c>
      <c r="C428" s="327">
        <v>340</v>
      </c>
      <c r="D428" s="327">
        <v>427</v>
      </c>
      <c r="E428" s="327">
        <v>427</v>
      </c>
      <c r="F428" s="226"/>
      <c r="G428" s="327"/>
    </row>
    <row r="429" customHeight="1" spans="1:7">
      <c r="A429" s="325">
        <v>2050903</v>
      </c>
      <c r="B429" s="325" t="s">
        <v>337</v>
      </c>
      <c r="C429" s="327">
        <v>0</v>
      </c>
      <c r="D429" s="327">
        <v>0</v>
      </c>
      <c r="E429" s="327">
        <v>0</v>
      </c>
      <c r="F429" s="226"/>
      <c r="G429" s="327"/>
    </row>
    <row r="430" customHeight="1" spans="1:7">
      <c r="A430" s="325">
        <v>2050904</v>
      </c>
      <c r="B430" s="325" t="s">
        <v>338</v>
      </c>
      <c r="C430" s="327">
        <v>0</v>
      </c>
      <c r="D430" s="327">
        <v>0</v>
      </c>
      <c r="E430" s="327">
        <v>0</v>
      </c>
      <c r="F430" s="226"/>
      <c r="G430" s="327"/>
    </row>
    <row r="431" customHeight="1" spans="1:7">
      <c r="A431" s="325">
        <v>2050905</v>
      </c>
      <c r="B431" s="325" t="s">
        <v>339</v>
      </c>
      <c r="C431" s="327">
        <v>0</v>
      </c>
      <c r="D431" s="327">
        <v>0</v>
      </c>
      <c r="E431" s="327">
        <v>0</v>
      </c>
      <c r="F431" s="226"/>
      <c r="G431" s="327"/>
    </row>
    <row r="432" customHeight="1" spans="1:7">
      <c r="A432" s="325">
        <v>2050999</v>
      </c>
      <c r="B432" s="325" t="s">
        <v>340</v>
      </c>
      <c r="C432" s="327">
        <v>0</v>
      </c>
      <c r="D432" s="327">
        <v>0</v>
      </c>
      <c r="E432" s="327">
        <v>0</v>
      </c>
      <c r="F432" s="226"/>
      <c r="G432" s="327"/>
    </row>
    <row r="433" customHeight="1" spans="1:7">
      <c r="A433" s="325">
        <v>20599</v>
      </c>
      <c r="B433" s="326" t="s">
        <v>341</v>
      </c>
      <c r="C433" s="327">
        <v>0</v>
      </c>
      <c r="D433" s="327">
        <v>565</v>
      </c>
      <c r="E433" s="327">
        <v>565</v>
      </c>
      <c r="F433" s="226">
        <v>100</v>
      </c>
      <c r="G433" s="327"/>
    </row>
    <row r="434" customHeight="1" spans="1:7">
      <c r="A434" s="325">
        <v>2059999</v>
      </c>
      <c r="B434" s="325" t="s">
        <v>342</v>
      </c>
      <c r="C434" s="327"/>
      <c r="D434" s="327">
        <v>565</v>
      </c>
      <c r="E434" s="327">
        <v>565</v>
      </c>
      <c r="F434" s="226"/>
      <c r="G434" s="327"/>
    </row>
    <row r="435" customHeight="1" spans="1:7">
      <c r="A435" s="325">
        <v>206</v>
      </c>
      <c r="B435" s="326" t="s">
        <v>43</v>
      </c>
      <c r="C435" s="327">
        <v>99</v>
      </c>
      <c r="D435" s="327">
        <v>213</v>
      </c>
      <c r="E435" s="327">
        <v>173</v>
      </c>
      <c r="F435" s="222">
        <v>81.2</v>
      </c>
      <c r="G435" s="222">
        <v>34.7</v>
      </c>
    </row>
    <row r="436" customHeight="1" spans="1:7">
      <c r="A436" s="325">
        <v>20601</v>
      </c>
      <c r="B436" s="326" t="s">
        <v>343</v>
      </c>
      <c r="C436" s="327">
        <v>8</v>
      </c>
      <c r="D436" s="327">
        <v>18</v>
      </c>
      <c r="E436" s="327">
        <v>18</v>
      </c>
      <c r="F436" s="226">
        <v>100</v>
      </c>
      <c r="G436" s="327"/>
    </row>
    <row r="437" customHeight="1" spans="1:7">
      <c r="A437" s="325">
        <v>2060101</v>
      </c>
      <c r="B437" s="325" t="s">
        <v>70</v>
      </c>
      <c r="C437" s="327">
        <v>0</v>
      </c>
      <c r="D437" s="327">
        <v>0</v>
      </c>
      <c r="E437" s="327">
        <v>0</v>
      </c>
      <c r="F437" s="226"/>
      <c r="G437" s="327"/>
    </row>
    <row r="438" customHeight="1" spans="1:7">
      <c r="A438" s="325">
        <v>2060102</v>
      </c>
      <c r="B438" s="325" t="s">
        <v>71</v>
      </c>
      <c r="C438" s="327">
        <v>8</v>
      </c>
      <c r="D438" s="327">
        <v>18</v>
      </c>
      <c r="E438" s="327">
        <v>18</v>
      </c>
      <c r="F438" s="226"/>
      <c r="G438" s="327"/>
    </row>
    <row r="439" customHeight="1" spans="1:7">
      <c r="A439" s="325">
        <v>2060103</v>
      </c>
      <c r="B439" s="325" t="s">
        <v>72</v>
      </c>
      <c r="C439" s="327">
        <v>0</v>
      </c>
      <c r="D439" s="327">
        <v>0</v>
      </c>
      <c r="E439" s="327">
        <v>0</v>
      </c>
      <c r="F439" s="226"/>
      <c r="G439" s="327"/>
    </row>
    <row r="440" ht="28" customHeight="1" spans="1:7">
      <c r="A440" s="325">
        <v>2060199</v>
      </c>
      <c r="B440" s="325" t="s">
        <v>344</v>
      </c>
      <c r="C440" s="327">
        <v>0</v>
      </c>
      <c r="D440" s="327">
        <v>0</v>
      </c>
      <c r="E440" s="327">
        <v>0</v>
      </c>
      <c r="F440" s="226"/>
      <c r="G440" s="327"/>
    </row>
    <row r="441" customHeight="1" spans="1:7">
      <c r="A441" s="325">
        <v>20602</v>
      </c>
      <c r="B441" s="326" t="s">
        <v>345</v>
      </c>
      <c r="C441" s="327">
        <v>0</v>
      </c>
      <c r="D441" s="327">
        <v>0</v>
      </c>
      <c r="E441" s="327">
        <v>0</v>
      </c>
      <c r="F441" s="226"/>
      <c r="G441" s="327"/>
    </row>
    <row r="442" customHeight="1" spans="1:7">
      <c r="A442" s="325">
        <v>2060201</v>
      </c>
      <c r="B442" s="325" t="s">
        <v>346</v>
      </c>
      <c r="C442" s="327">
        <v>0</v>
      </c>
      <c r="D442" s="327">
        <v>0</v>
      </c>
      <c r="E442" s="327">
        <v>0</v>
      </c>
      <c r="F442" s="226"/>
      <c r="G442" s="327"/>
    </row>
    <row r="443" customHeight="1" spans="1:7">
      <c r="A443" s="325">
        <v>2060203</v>
      </c>
      <c r="B443" s="325" t="s">
        <v>347</v>
      </c>
      <c r="C443" s="327">
        <v>0</v>
      </c>
      <c r="D443" s="327">
        <v>0</v>
      </c>
      <c r="E443" s="327">
        <v>0</v>
      </c>
      <c r="F443" s="226"/>
      <c r="G443" s="327"/>
    </row>
    <row r="444" customHeight="1" spans="1:7">
      <c r="A444" s="325">
        <v>2060204</v>
      </c>
      <c r="B444" s="325" t="s">
        <v>348</v>
      </c>
      <c r="C444" s="327">
        <v>0</v>
      </c>
      <c r="D444" s="327">
        <v>0</v>
      </c>
      <c r="E444" s="327">
        <v>0</v>
      </c>
      <c r="F444" s="226"/>
      <c r="G444" s="327"/>
    </row>
    <row r="445" customHeight="1" spans="1:7">
      <c r="A445" s="325">
        <v>2060205</v>
      </c>
      <c r="B445" s="325" t="s">
        <v>349</v>
      </c>
      <c r="C445" s="327">
        <v>0</v>
      </c>
      <c r="D445" s="327">
        <v>0</v>
      </c>
      <c r="E445" s="327">
        <v>0</v>
      </c>
      <c r="F445" s="226"/>
      <c r="G445" s="327"/>
    </row>
    <row r="446" customHeight="1" spans="1:7">
      <c r="A446" s="325">
        <v>2060206</v>
      </c>
      <c r="B446" s="325" t="s">
        <v>350</v>
      </c>
      <c r="C446" s="327">
        <v>0</v>
      </c>
      <c r="D446" s="327">
        <v>0</v>
      </c>
      <c r="E446" s="327">
        <v>0</v>
      </c>
      <c r="F446" s="226"/>
      <c r="G446" s="327"/>
    </row>
    <row r="447" customHeight="1" spans="1:7">
      <c r="A447" s="325">
        <v>2060207</v>
      </c>
      <c r="B447" s="325" t="s">
        <v>351</v>
      </c>
      <c r="C447" s="327">
        <v>0</v>
      </c>
      <c r="D447" s="327">
        <v>0</v>
      </c>
      <c r="E447" s="327">
        <v>0</v>
      </c>
      <c r="F447" s="226"/>
      <c r="G447" s="327"/>
    </row>
    <row r="448" customHeight="1" spans="1:7">
      <c r="A448" s="325">
        <v>2060208</v>
      </c>
      <c r="B448" s="325" t="s">
        <v>352</v>
      </c>
      <c r="C448" s="327">
        <v>0</v>
      </c>
      <c r="D448" s="327">
        <v>0</v>
      </c>
      <c r="E448" s="327">
        <v>0</v>
      </c>
      <c r="F448" s="226"/>
      <c r="G448" s="327"/>
    </row>
    <row r="449" customHeight="1" spans="1:7">
      <c r="A449" s="325">
        <v>2060299</v>
      </c>
      <c r="B449" s="325" t="s">
        <v>353</v>
      </c>
      <c r="C449" s="327">
        <v>0</v>
      </c>
      <c r="D449" s="327">
        <v>0</v>
      </c>
      <c r="E449" s="327">
        <v>0</v>
      </c>
      <c r="F449" s="226"/>
      <c r="G449" s="327"/>
    </row>
    <row r="450" customHeight="1" spans="1:7">
      <c r="A450" s="325">
        <v>20603</v>
      </c>
      <c r="B450" s="326" t="s">
        <v>354</v>
      </c>
      <c r="C450" s="327">
        <v>0</v>
      </c>
      <c r="D450" s="327">
        <v>0</v>
      </c>
      <c r="E450" s="327">
        <v>0</v>
      </c>
      <c r="F450" s="226"/>
      <c r="G450" s="327"/>
    </row>
    <row r="451" customHeight="1" spans="1:7">
      <c r="A451" s="325">
        <v>2060301</v>
      </c>
      <c r="B451" s="325" t="s">
        <v>346</v>
      </c>
      <c r="C451" s="327">
        <v>0</v>
      </c>
      <c r="D451" s="327">
        <v>0</v>
      </c>
      <c r="E451" s="327">
        <v>0</v>
      </c>
      <c r="F451" s="226"/>
      <c r="G451" s="327"/>
    </row>
    <row r="452" customHeight="1" spans="1:7">
      <c r="A452" s="325">
        <v>2060302</v>
      </c>
      <c r="B452" s="325" t="s">
        <v>355</v>
      </c>
      <c r="C452" s="327">
        <v>0</v>
      </c>
      <c r="D452" s="327">
        <v>0</v>
      </c>
      <c r="E452" s="327">
        <v>0</v>
      </c>
      <c r="F452" s="226"/>
      <c r="G452" s="327"/>
    </row>
    <row r="453" customHeight="1" spans="1:7">
      <c r="A453" s="325">
        <v>2060303</v>
      </c>
      <c r="B453" s="325" t="s">
        <v>356</v>
      </c>
      <c r="C453" s="327">
        <v>0</v>
      </c>
      <c r="D453" s="327">
        <v>0</v>
      </c>
      <c r="E453" s="327">
        <v>0</v>
      </c>
      <c r="F453" s="226"/>
      <c r="G453" s="327"/>
    </row>
    <row r="454" customHeight="1" spans="1:7">
      <c r="A454" s="325">
        <v>2060304</v>
      </c>
      <c r="B454" s="325" t="s">
        <v>357</v>
      </c>
      <c r="C454" s="327">
        <v>0</v>
      </c>
      <c r="D454" s="327">
        <v>0</v>
      </c>
      <c r="E454" s="327">
        <v>0</v>
      </c>
      <c r="F454" s="226"/>
      <c r="G454" s="327"/>
    </row>
    <row r="455" customHeight="1" spans="1:7">
      <c r="A455" s="325">
        <v>2060399</v>
      </c>
      <c r="B455" s="325" t="s">
        <v>358</v>
      </c>
      <c r="C455" s="327">
        <v>0</v>
      </c>
      <c r="D455" s="327">
        <v>0</v>
      </c>
      <c r="E455" s="327">
        <v>0</v>
      </c>
      <c r="F455" s="226"/>
      <c r="G455" s="327"/>
    </row>
    <row r="456" customHeight="1" spans="1:7">
      <c r="A456" s="325">
        <v>20604</v>
      </c>
      <c r="B456" s="326" t="s">
        <v>359</v>
      </c>
      <c r="C456" s="327">
        <v>0</v>
      </c>
      <c r="D456" s="327">
        <v>33</v>
      </c>
      <c r="E456" s="327">
        <v>33</v>
      </c>
      <c r="F456" s="226">
        <v>100</v>
      </c>
      <c r="G456" s="327"/>
    </row>
    <row r="457" customHeight="1" spans="1:7">
      <c r="A457" s="325">
        <v>2060401</v>
      </c>
      <c r="B457" s="325" t="s">
        <v>346</v>
      </c>
      <c r="C457" s="327">
        <v>0</v>
      </c>
      <c r="D457" s="327">
        <v>0</v>
      </c>
      <c r="E457" s="327">
        <v>0</v>
      </c>
      <c r="F457" s="226"/>
      <c r="G457" s="327"/>
    </row>
    <row r="458" customHeight="1" spans="1:7">
      <c r="A458" s="325">
        <v>2060404</v>
      </c>
      <c r="B458" s="325" t="s">
        <v>360</v>
      </c>
      <c r="C458" s="327"/>
      <c r="D458" s="327">
        <v>33</v>
      </c>
      <c r="E458" s="327">
        <v>33</v>
      </c>
      <c r="F458" s="226"/>
      <c r="G458" s="327"/>
    </row>
    <row r="459" customHeight="1" spans="1:7">
      <c r="A459" s="325">
        <v>2060405</v>
      </c>
      <c r="B459" s="325" t="s">
        <v>361</v>
      </c>
      <c r="C459" s="327">
        <v>0</v>
      </c>
      <c r="D459" s="327">
        <v>0</v>
      </c>
      <c r="E459" s="327">
        <v>0</v>
      </c>
      <c r="F459" s="226"/>
      <c r="G459" s="327"/>
    </row>
    <row r="460" customHeight="1" spans="1:7">
      <c r="A460" s="325">
        <v>2060499</v>
      </c>
      <c r="B460" s="325" t="s">
        <v>362</v>
      </c>
      <c r="C460" s="327">
        <v>0</v>
      </c>
      <c r="D460" s="327">
        <v>0</v>
      </c>
      <c r="E460" s="327">
        <v>0</v>
      </c>
      <c r="F460" s="226"/>
      <c r="G460" s="327"/>
    </row>
    <row r="461" customHeight="1" spans="1:7">
      <c r="A461" s="325">
        <v>20605</v>
      </c>
      <c r="B461" s="326" t="s">
        <v>363</v>
      </c>
      <c r="C461" s="327">
        <v>0</v>
      </c>
      <c r="D461" s="327">
        <v>0</v>
      </c>
      <c r="E461" s="327">
        <v>0</v>
      </c>
      <c r="F461" s="226"/>
      <c r="G461" s="327"/>
    </row>
    <row r="462" customHeight="1" spans="1:7">
      <c r="A462" s="325">
        <v>2060501</v>
      </c>
      <c r="B462" s="325" t="s">
        <v>346</v>
      </c>
      <c r="C462" s="327">
        <v>0</v>
      </c>
      <c r="D462" s="327">
        <v>0</v>
      </c>
      <c r="E462" s="327">
        <v>0</v>
      </c>
      <c r="F462" s="226"/>
      <c r="G462" s="327"/>
    </row>
    <row r="463" customHeight="1" spans="1:7">
      <c r="A463" s="325">
        <v>2060502</v>
      </c>
      <c r="B463" s="325" t="s">
        <v>364</v>
      </c>
      <c r="C463" s="327">
        <v>0</v>
      </c>
      <c r="D463" s="327">
        <v>0</v>
      </c>
      <c r="E463" s="327">
        <v>0</v>
      </c>
      <c r="F463" s="226"/>
      <c r="G463" s="327"/>
    </row>
    <row r="464" customHeight="1" spans="1:7">
      <c r="A464" s="325">
        <v>2060503</v>
      </c>
      <c r="B464" s="325" t="s">
        <v>365</v>
      </c>
      <c r="C464" s="327">
        <v>0</v>
      </c>
      <c r="D464" s="327">
        <v>0</v>
      </c>
      <c r="E464" s="327">
        <v>0</v>
      </c>
      <c r="F464" s="226"/>
      <c r="G464" s="327"/>
    </row>
    <row r="465" customHeight="1" spans="1:7">
      <c r="A465" s="325">
        <v>2060599</v>
      </c>
      <c r="B465" s="325" t="s">
        <v>366</v>
      </c>
      <c r="C465" s="327">
        <v>0</v>
      </c>
      <c r="D465" s="327">
        <v>0</v>
      </c>
      <c r="E465" s="327">
        <v>0</v>
      </c>
      <c r="F465" s="226"/>
      <c r="G465" s="327"/>
    </row>
    <row r="466" customHeight="1" spans="1:7">
      <c r="A466" s="325">
        <v>20606</v>
      </c>
      <c r="B466" s="326" t="s">
        <v>367</v>
      </c>
      <c r="C466" s="327">
        <v>0</v>
      </c>
      <c r="D466" s="327">
        <v>34</v>
      </c>
      <c r="E466" s="327">
        <v>34</v>
      </c>
      <c r="F466" s="226">
        <v>100</v>
      </c>
      <c r="G466" s="327"/>
    </row>
    <row r="467" customHeight="1" spans="1:7">
      <c r="A467" s="325">
        <v>2060601</v>
      </c>
      <c r="B467" s="325" t="s">
        <v>368</v>
      </c>
      <c r="C467" s="327"/>
      <c r="D467" s="327">
        <v>26</v>
      </c>
      <c r="E467" s="327">
        <v>26</v>
      </c>
      <c r="F467" s="226"/>
      <c r="G467" s="327"/>
    </row>
    <row r="468" customHeight="1" spans="1:7">
      <c r="A468" s="325">
        <v>2060602</v>
      </c>
      <c r="B468" s="325" t="s">
        <v>369</v>
      </c>
      <c r="C468" s="327">
        <v>0</v>
      </c>
      <c r="D468" s="327">
        <v>0</v>
      </c>
      <c r="E468" s="327">
        <v>0</v>
      </c>
      <c r="F468" s="226"/>
      <c r="G468" s="327"/>
    </row>
    <row r="469" customHeight="1" spans="1:7">
      <c r="A469" s="325">
        <v>2060603</v>
      </c>
      <c r="B469" s="325" t="s">
        <v>370</v>
      </c>
      <c r="C469" s="327">
        <v>0</v>
      </c>
      <c r="D469" s="327">
        <v>0</v>
      </c>
      <c r="E469" s="327">
        <v>0</v>
      </c>
      <c r="F469" s="226"/>
      <c r="G469" s="327"/>
    </row>
    <row r="470" customHeight="1" spans="1:7">
      <c r="A470" s="325">
        <v>2060699</v>
      </c>
      <c r="B470" s="325" t="s">
        <v>371</v>
      </c>
      <c r="C470" s="327"/>
      <c r="D470" s="327">
        <v>8</v>
      </c>
      <c r="E470" s="327">
        <v>8</v>
      </c>
      <c r="F470" s="226"/>
      <c r="G470" s="327"/>
    </row>
    <row r="471" customHeight="1" spans="1:7">
      <c r="A471" s="325">
        <v>20607</v>
      </c>
      <c r="B471" s="326" t="s">
        <v>372</v>
      </c>
      <c r="C471" s="327">
        <v>91</v>
      </c>
      <c r="D471" s="327">
        <v>63</v>
      </c>
      <c r="E471" s="327">
        <v>63</v>
      </c>
      <c r="F471" s="226">
        <v>100</v>
      </c>
      <c r="G471" s="327"/>
    </row>
    <row r="472" customHeight="1" spans="1:7">
      <c r="A472" s="325">
        <v>2060701</v>
      </c>
      <c r="B472" s="325" t="s">
        <v>346</v>
      </c>
      <c r="C472" s="327">
        <v>71</v>
      </c>
      <c r="D472" s="327">
        <v>33</v>
      </c>
      <c r="E472" s="327">
        <v>33</v>
      </c>
      <c r="F472" s="226"/>
      <c r="G472" s="327"/>
    </row>
    <row r="473" customHeight="1" spans="1:7">
      <c r="A473" s="325">
        <v>2060702</v>
      </c>
      <c r="B473" s="325" t="s">
        <v>373</v>
      </c>
      <c r="C473" s="327">
        <v>16</v>
      </c>
      <c r="D473" s="327">
        <v>10</v>
      </c>
      <c r="E473" s="327">
        <v>10</v>
      </c>
      <c r="F473" s="226"/>
      <c r="G473" s="327"/>
    </row>
    <row r="474" customHeight="1" spans="1:7">
      <c r="A474" s="325">
        <v>2060703</v>
      </c>
      <c r="B474" s="325" t="s">
        <v>374</v>
      </c>
      <c r="C474" s="327">
        <v>0</v>
      </c>
      <c r="D474" s="327">
        <v>0</v>
      </c>
      <c r="E474" s="327">
        <v>0</v>
      </c>
      <c r="F474" s="226"/>
      <c r="G474" s="327"/>
    </row>
    <row r="475" customHeight="1" spans="1:7">
      <c r="A475" s="325">
        <v>2060704</v>
      </c>
      <c r="B475" s="325" t="s">
        <v>375</v>
      </c>
      <c r="C475" s="327">
        <v>4</v>
      </c>
      <c r="D475" s="327">
        <v>0</v>
      </c>
      <c r="E475" s="327">
        <v>0</v>
      </c>
      <c r="F475" s="226"/>
      <c r="G475" s="327"/>
    </row>
    <row r="476" customHeight="1" spans="1:7">
      <c r="A476" s="325">
        <v>2060705</v>
      </c>
      <c r="B476" s="325" t="s">
        <v>376</v>
      </c>
      <c r="C476" s="327"/>
      <c r="D476" s="327">
        <v>1</v>
      </c>
      <c r="E476" s="327">
        <v>1</v>
      </c>
      <c r="F476" s="226"/>
      <c r="G476" s="327"/>
    </row>
    <row r="477" customHeight="1" spans="1:7">
      <c r="A477" s="325">
        <v>2060799</v>
      </c>
      <c r="B477" s="325" t="s">
        <v>377</v>
      </c>
      <c r="C477" s="327"/>
      <c r="D477" s="327">
        <v>19</v>
      </c>
      <c r="E477" s="327">
        <v>19</v>
      </c>
      <c r="F477" s="226"/>
      <c r="G477" s="327"/>
    </row>
    <row r="478" customHeight="1" spans="1:7">
      <c r="A478" s="325">
        <v>20608</v>
      </c>
      <c r="B478" s="326" t="s">
        <v>378</v>
      </c>
      <c r="C478" s="327">
        <v>0</v>
      </c>
      <c r="D478" s="327">
        <v>0</v>
      </c>
      <c r="E478" s="327">
        <v>0</v>
      </c>
      <c r="F478" s="226"/>
      <c r="G478" s="327"/>
    </row>
    <row r="479" customHeight="1" spans="1:7">
      <c r="A479" s="325">
        <v>2060801</v>
      </c>
      <c r="B479" s="325" t="s">
        <v>379</v>
      </c>
      <c r="C479" s="327">
        <v>0</v>
      </c>
      <c r="D479" s="327">
        <v>0</v>
      </c>
      <c r="E479" s="327">
        <v>0</v>
      </c>
      <c r="F479" s="226"/>
      <c r="G479" s="327"/>
    </row>
    <row r="480" customHeight="1" spans="1:7">
      <c r="A480" s="325">
        <v>2060802</v>
      </c>
      <c r="B480" s="325" t="s">
        <v>380</v>
      </c>
      <c r="C480" s="327">
        <v>0</v>
      </c>
      <c r="D480" s="327">
        <v>0</v>
      </c>
      <c r="E480" s="327">
        <v>0</v>
      </c>
      <c r="F480" s="226"/>
      <c r="G480" s="327"/>
    </row>
    <row r="481" customHeight="1" spans="1:7">
      <c r="A481" s="325">
        <v>2060899</v>
      </c>
      <c r="B481" s="325" t="s">
        <v>381</v>
      </c>
      <c r="C481" s="327">
        <v>0</v>
      </c>
      <c r="D481" s="327">
        <v>0</v>
      </c>
      <c r="E481" s="327">
        <v>0</v>
      </c>
      <c r="F481" s="226"/>
      <c r="G481" s="327"/>
    </row>
    <row r="482" customHeight="1" spans="1:7">
      <c r="A482" s="325">
        <v>20609</v>
      </c>
      <c r="B482" s="326" t="s">
        <v>382</v>
      </c>
      <c r="C482" s="327">
        <v>0</v>
      </c>
      <c r="D482" s="327">
        <v>0</v>
      </c>
      <c r="E482" s="327">
        <v>0</v>
      </c>
      <c r="F482" s="226"/>
      <c r="G482" s="327"/>
    </row>
    <row r="483" customHeight="1" spans="1:7">
      <c r="A483" s="325">
        <v>2060901</v>
      </c>
      <c r="B483" s="325" t="s">
        <v>383</v>
      </c>
      <c r="C483" s="327">
        <v>0</v>
      </c>
      <c r="D483" s="327">
        <v>0</v>
      </c>
      <c r="E483" s="327">
        <v>0</v>
      </c>
      <c r="F483" s="226"/>
      <c r="G483" s="327"/>
    </row>
    <row r="484" customHeight="1" spans="1:7">
      <c r="A484" s="325">
        <v>2060902</v>
      </c>
      <c r="B484" s="325" t="s">
        <v>384</v>
      </c>
      <c r="C484" s="327">
        <v>0</v>
      </c>
      <c r="D484" s="327">
        <v>0</v>
      </c>
      <c r="E484" s="327">
        <v>0</v>
      </c>
      <c r="F484" s="226"/>
      <c r="G484" s="327"/>
    </row>
    <row r="485" customHeight="1" spans="1:7">
      <c r="A485" s="325">
        <v>2060999</v>
      </c>
      <c r="B485" s="325" t="s">
        <v>385</v>
      </c>
      <c r="C485" s="327">
        <v>0</v>
      </c>
      <c r="D485" s="327">
        <v>0</v>
      </c>
      <c r="E485" s="327">
        <v>0</v>
      </c>
      <c r="F485" s="226"/>
      <c r="G485" s="327"/>
    </row>
    <row r="486" customHeight="1" spans="1:7">
      <c r="A486" s="325">
        <v>20699</v>
      </c>
      <c r="B486" s="326" t="s">
        <v>386</v>
      </c>
      <c r="C486" s="327">
        <v>0</v>
      </c>
      <c r="D486" s="327">
        <v>65</v>
      </c>
      <c r="E486" s="327">
        <v>25</v>
      </c>
      <c r="F486" s="226">
        <v>38.5</v>
      </c>
      <c r="G486" s="327"/>
    </row>
    <row r="487" customHeight="1" spans="1:7">
      <c r="A487" s="325">
        <v>2069901</v>
      </c>
      <c r="B487" s="325" t="s">
        <v>387</v>
      </c>
      <c r="C487" s="327">
        <v>0</v>
      </c>
      <c r="D487" s="327">
        <v>0</v>
      </c>
      <c r="E487" s="327">
        <v>0</v>
      </c>
      <c r="F487" s="226"/>
      <c r="G487" s="327"/>
    </row>
    <row r="488" customHeight="1" spans="1:7">
      <c r="A488" s="325">
        <v>2069902</v>
      </c>
      <c r="B488" s="325" t="s">
        <v>388</v>
      </c>
      <c r="C488" s="327">
        <v>0</v>
      </c>
      <c r="D488" s="327">
        <v>0</v>
      </c>
      <c r="E488" s="327">
        <v>0</v>
      </c>
      <c r="F488" s="226"/>
      <c r="G488" s="327"/>
    </row>
    <row r="489" customHeight="1" spans="1:7">
      <c r="A489" s="325">
        <v>2069903</v>
      </c>
      <c r="B489" s="325" t="s">
        <v>389</v>
      </c>
      <c r="C489" s="327">
        <v>0</v>
      </c>
      <c r="D489" s="327">
        <v>0</v>
      </c>
      <c r="E489" s="327">
        <v>0</v>
      </c>
      <c r="F489" s="226"/>
      <c r="G489" s="327"/>
    </row>
    <row r="490" customHeight="1" spans="1:7">
      <c r="A490" s="325">
        <v>2069999</v>
      </c>
      <c r="B490" s="325" t="s">
        <v>390</v>
      </c>
      <c r="C490" s="327"/>
      <c r="D490" s="327">
        <v>65</v>
      </c>
      <c r="E490" s="327">
        <v>25</v>
      </c>
      <c r="F490" s="226"/>
      <c r="G490" s="327"/>
    </row>
    <row r="491" customHeight="1" spans="1:7">
      <c r="A491" s="325">
        <v>207</v>
      </c>
      <c r="B491" s="326" t="s">
        <v>44</v>
      </c>
      <c r="C491" s="327">
        <v>3487</v>
      </c>
      <c r="D491" s="327">
        <v>7574</v>
      </c>
      <c r="E491" s="327">
        <v>3939</v>
      </c>
      <c r="F491" s="222">
        <v>52</v>
      </c>
      <c r="G491" s="222">
        <v>96.7</v>
      </c>
    </row>
    <row r="492" customHeight="1" spans="1:7">
      <c r="A492" s="325">
        <v>20701</v>
      </c>
      <c r="B492" s="326" t="s">
        <v>391</v>
      </c>
      <c r="C492" s="327">
        <v>3301</v>
      </c>
      <c r="D492" s="327">
        <v>4541</v>
      </c>
      <c r="E492" s="327">
        <v>3634</v>
      </c>
      <c r="F492" s="226">
        <v>80</v>
      </c>
      <c r="G492" s="327"/>
    </row>
    <row r="493" customHeight="1" spans="1:7">
      <c r="A493" s="325">
        <v>2070101</v>
      </c>
      <c r="B493" s="325" t="s">
        <v>70</v>
      </c>
      <c r="C493" s="327">
        <v>783</v>
      </c>
      <c r="D493" s="327">
        <v>650</v>
      </c>
      <c r="E493" s="327">
        <v>650</v>
      </c>
      <c r="F493" s="226"/>
      <c r="G493" s="327"/>
    </row>
    <row r="494" customHeight="1" spans="1:7">
      <c r="A494" s="325">
        <v>2070102</v>
      </c>
      <c r="B494" s="325" t="s">
        <v>71</v>
      </c>
      <c r="C494" s="327">
        <v>112</v>
      </c>
      <c r="D494" s="327">
        <v>36</v>
      </c>
      <c r="E494" s="327">
        <v>36</v>
      </c>
      <c r="F494" s="226"/>
      <c r="G494" s="327"/>
    </row>
    <row r="495" customHeight="1" spans="1:7">
      <c r="A495" s="325">
        <v>2070103</v>
      </c>
      <c r="B495" s="325" t="s">
        <v>72</v>
      </c>
      <c r="C495" s="327">
        <v>0</v>
      </c>
      <c r="D495" s="327">
        <v>0</v>
      </c>
      <c r="E495" s="327">
        <v>0</v>
      </c>
      <c r="F495" s="226"/>
      <c r="G495" s="327"/>
    </row>
    <row r="496" customHeight="1" spans="1:7">
      <c r="A496" s="325">
        <v>2070104</v>
      </c>
      <c r="B496" s="325" t="s">
        <v>392</v>
      </c>
      <c r="C496" s="327">
        <v>100</v>
      </c>
      <c r="D496" s="327">
        <v>66</v>
      </c>
      <c r="E496" s="327">
        <v>66</v>
      </c>
      <c r="F496" s="226"/>
      <c r="G496" s="327"/>
    </row>
    <row r="497" customHeight="1" spans="1:7">
      <c r="A497" s="325">
        <v>2070105</v>
      </c>
      <c r="B497" s="325" t="s">
        <v>393</v>
      </c>
      <c r="C497" s="327">
        <v>69</v>
      </c>
      <c r="D497" s="327">
        <v>198</v>
      </c>
      <c r="E497" s="327">
        <v>198</v>
      </c>
      <c r="F497" s="226"/>
      <c r="G497" s="327"/>
    </row>
    <row r="498" customHeight="1" spans="1:7">
      <c r="A498" s="325">
        <v>2070106</v>
      </c>
      <c r="B498" s="325" t="s">
        <v>394</v>
      </c>
      <c r="C498" s="327">
        <v>0</v>
      </c>
      <c r="D498" s="327">
        <v>0</v>
      </c>
      <c r="E498" s="327">
        <v>0</v>
      </c>
      <c r="F498" s="226"/>
      <c r="G498" s="327"/>
    </row>
    <row r="499" customHeight="1" spans="1:7">
      <c r="A499" s="325">
        <v>2070107</v>
      </c>
      <c r="B499" s="325" t="s">
        <v>395</v>
      </c>
      <c r="C499" s="327">
        <v>0</v>
      </c>
      <c r="D499" s="327">
        <v>0</v>
      </c>
      <c r="E499" s="327">
        <v>0</v>
      </c>
      <c r="F499" s="226"/>
      <c r="G499" s="327"/>
    </row>
    <row r="500" customHeight="1" spans="1:7">
      <c r="A500" s="325">
        <v>2070108</v>
      </c>
      <c r="B500" s="325" t="s">
        <v>396</v>
      </c>
      <c r="C500" s="327">
        <v>0</v>
      </c>
      <c r="D500" s="327">
        <v>0</v>
      </c>
      <c r="E500" s="327">
        <v>0</v>
      </c>
      <c r="F500" s="226"/>
      <c r="G500" s="327"/>
    </row>
    <row r="501" customHeight="1" spans="1:7">
      <c r="A501" s="325">
        <v>2070109</v>
      </c>
      <c r="B501" s="325" t="s">
        <v>397</v>
      </c>
      <c r="C501" s="327">
        <v>131</v>
      </c>
      <c r="D501" s="327">
        <v>362</v>
      </c>
      <c r="E501" s="327">
        <v>362</v>
      </c>
      <c r="F501" s="226"/>
      <c r="G501" s="327"/>
    </row>
    <row r="502" customHeight="1" spans="1:7">
      <c r="A502" s="325">
        <v>2070110</v>
      </c>
      <c r="B502" s="325" t="s">
        <v>398</v>
      </c>
      <c r="C502" s="327">
        <v>0</v>
      </c>
      <c r="D502" s="327">
        <v>0</v>
      </c>
      <c r="E502" s="327">
        <v>0</v>
      </c>
      <c r="F502" s="226"/>
      <c r="G502" s="327"/>
    </row>
    <row r="503" customHeight="1" spans="1:7">
      <c r="A503" s="325">
        <v>2070111</v>
      </c>
      <c r="B503" s="325" t="s">
        <v>399</v>
      </c>
      <c r="C503" s="327">
        <v>0</v>
      </c>
      <c r="D503" s="327">
        <v>0</v>
      </c>
      <c r="E503" s="327">
        <v>0</v>
      </c>
      <c r="F503" s="226"/>
      <c r="G503" s="327"/>
    </row>
    <row r="504" customHeight="1" spans="1:7">
      <c r="A504" s="325">
        <v>2070112</v>
      </c>
      <c r="B504" s="325" t="s">
        <v>400</v>
      </c>
      <c r="C504" s="327">
        <v>0</v>
      </c>
      <c r="D504" s="327">
        <v>0</v>
      </c>
      <c r="E504" s="327">
        <v>0</v>
      </c>
      <c r="F504" s="226"/>
      <c r="G504" s="327"/>
    </row>
    <row r="505" customHeight="1" spans="1:7">
      <c r="A505" s="325">
        <v>2070113</v>
      </c>
      <c r="B505" s="325" t="s">
        <v>401</v>
      </c>
      <c r="C505" s="327">
        <v>0</v>
      </c>
      <c r="D505" s="327">
        <v>0</v>
      </c>
      <c r="E505" s="327">
        <v>0</v>
      </c>
      <c r="F505" s="226"/>
      <c r="G505" s="327"/>
    </row>
    <row r="506" customHeight="1" spans="1:7">
      <c r="A506" s="325">
        <v>2070114</v>
      </c>
      <c r="B506" s="325" t="s">
        <v>402</v>
      </c>
      <c r="C506" s="327">
        <v>100</v>
      </c>
      <c r="D506" s="327">
        <v>699</v>
      </c>
      <c r="E506" s="327">
        <v>699</v>
      </c>
      <c r="F506" s="226"/>
      <c r="G506" s="327"/>
    </row>
    <row r="507" customHeight="1" spans="1:7">
      <c r="A507" s="325">
        <v>2070199</v>
      </c>
      <c r="B507" s="325" t="s">
        <v>403</v>
      </c>
      <c r="C507" s="327">
        <v>2006</v>
      </c>
      <c r="D507" s="327">
        <v>2530</v>
      </c>
      <c r="E507" s="327">
        <v>1623</v>
      </c>
      <c r="F507" s="226"/>
      <c r="G507" s="327"/>
    </row>
    <row r="508" customHeight="1" spans="1:7">
      <c r="A508" s="325">
        <v>20702</v>
      </c>
      <c r="B508" s="326" t="s">
        <v>404</v>
      </c>
      <c r="C508" s="327">
        <v>135</v>
      </c>
      <c r="D508" s="327">
        <v>135</v>
      </c>
      <c r="E508" s="327">
        <v>135</v>
      </c>
      <c r="F508" s="226">
        <v>100</v>
      </c>
      <c r="G508" s="327"/>
    </row>
    <row r="509" customHeight="1" spans="1:7">
      <c r="A509" s="325">
        <v>2070201</v>
      </c>
      <c r="B509" s="325" t="s">
        <v>70</v>
      </c>
      <c r="C509" s="327">
        <v>0</v>
      </c>
      <c r="D509" s="327">
        <v>0</v>
      </c>
      <c r="E509" s="327">
        <v>0</v>
      </c>
      <c r="F509" s="226"/>
      <c r="G509" s="327"/>
    </row>
    <row r="510" customHeight="1" spans="1:7">
      <c r="A510" s="325">
        <v>2070202</v>
      </c>
      <c r="B510" s="325" t="s">
        <v>71</v>
      </c>
      <c r="C510" s="327">
        <v>0</v>
      </c>
      <c r="D510" s="327">
        <v>0</v>
      </c>
      <c r="E510" s="327">
        <v>0</v>
      </c>
      <c r="F510" s="226"/>
      <c r="G510" s="327"/>
    </row>
    <row r="511" customHeight="1" spans="1:7">
      <c r="A511" s="325">
        <v>2070203</v>
      </c>
      <c r="B511" s="325" t="s">
        <v>72</v>
      </c>
      <c r="C511" s="327">
        <v>0</v>
      </c>
      <c r="D511" s="327">
        <v>0</v>
      </c>
      <c r="E511" s="327">
        <v>0</v>
      </c>
      <c r="F511" s="226"/>
      <c r="G511" s="327"/>
    </row>
    <row r="512" customHeight="1" spans="1:7">
      <c r="A512" s="325">
        <v>2070204</v>
      </c>
      <c r="B512" s="325" t="s">
        <v>405</v>
      </c>
      <c r="C512" s="327">
        <v>135</v>
      </c>
      <c r="D512" s="327">
        <v>135</v>
      </c>
      <c r="E512" s="327">
        <v>135</v>
      </c>
      <c r="F512" s="226"/>
      <c r="G512" s="327"/>
    </row>
    <row r="513" customHeight="1" spans="1:7">
      <c r="A513" s="325">
        <v>2070205</v>
      </c>
      <c r="B513" s="325" t="s">
        <v>406</v>
      </c>
      <c r="C513" s="327">
        <v>0</v>
      </c>
      <c r="D513" s="327">
        <v>0</v>
      </c>
      <c r="E513" s="327">
        <v>0</v>
      </c>
      <c r="F513" s="226"/>
      <c r="G513" s="327"/>
    </row>
    <row r="514" customHeight="1" spans="1:7">
      <c r="A514" s="325">
        <v>2070206</v>
      </c>
      <c r="B514" s="325" t="s">
        <v>407</v>
      </c>
      <c r="C514" s="327">
        <v>0</v>
      </c>
      <c r="D514" s="327">
        <v>0</v>
      </c>
      <c r="E514" s="327">
        <v>0</v>
      </c>
      <c r="F514" s="226"/>
      <c r="G514" s="327"/>
    </row>
    <row r="515" customHeight="1" spans="1:7">
      <c r="A515" s="325">
        <v>2070299</v>
      </c>
      <c r="B515" s="325" t="s">
        <v>408</v>
      </c>
      <c r="C515" s="327">
        <v>0</v>
      </c>
      <c r="D515" s="327">
        <v>0</v>
      </c>
      <c r="E515" s="327">
        <v>0</v>
      </c>
      <c r="F515" s="226"/>
      <c r="G515" s="327"/>
    </row>
    <row r="516" customHeight="1" spans="1:7">
      <c r="A516" s="325">
        <v>20703</v>
      </c>
      <c r="B516" s="326" t="s">
        <v>409</v>
      </c>
      <c r="C516" s="327">
        <v>16</v>
      </c>
      <c r="D516" s="327">
        <v>16</v>
      </c>
      <c r="E516" s="327">
        <v>16</v>
      </c>
      <c r="F516" s="226">
        <v>100</v>
      </c>
      <c r="G516" s="327"/>
    </row>
    <row r="517" customHeight="1" spans="1:7">
      <c r="A517" s="325">
        <v>2070301</v>
      </c>
      <c r="B517" s="325" t="s">
        <v>70</v>
      </c>
      <c r="C517" s="327"/>
      <c r="D517" s="327"/>
      <c r="E517" s="327"/>
      <c r="F517" s="226"/>
      <c r="G517" s="327"/>
    </row>
    <row r="518" customHeight="1" spans="1:7">
      <c r="A518" s="325">
        <v>2070302</v>
      </c>
      <c r="B518" s="325" t="s">
        <v>71</v>
      </c>
      <c r="C518" s="327">
        <v>0</v>
      </c>
      <c r="D518" s="327"/>
      <c r="E518" s="327"/>
      <c r="F518" s="226"/>
      <c r="G518" s="327"/>
    </row>
    <row r="519" customHeight="1" spans="1:7">
      <c r="A519" s="325">
        <v>2070303</v>
      </c>
      <c r="B519" s="325" t="s">
        <v>72</v>
      </c>
      <c r="C519" s="327">
        <v>0</v>
      </c>
      <c r="D519" s="327"/>
      <c r="E519" s="327"/>
      <c r="F519" s="226"/>
      <c r="G519" s="327"/>
    </row>
    <row r="520" customHeight="1" spans="1:7">
      <c r="A520" s="325">
        <v>2070304</v>
      </c>
      <c r="B520" s="325" t="s">
        <v>410</v>
      </c>
      <c r="C520" s="327">
        <v>0</v>
      </c>
      <c r="D520" s="327"/>
      <c r="E520" s="327"/>
      <c r="F520" s="226"/>
      <c r="G520" s="327"/>
    </row>
    <row r="521" customHeight="1" spans="1:7">
      <c r="A521" s="325">
        <v>2070305</v>
      </c>
      <c r="B521" s="325" t="s">
        <v>411</v>
      </c>
      <c r="C521" s="327"/>
      <c r="D521" s="327"/>
      <c r="E521" s="327"/>
      <c r="F521" s="226"/>
      <c r="G521" s="327"/>
    </row>
    <row r="522" customHeight="1" spans="1:7">
      <c r="A522" s="325">
        <v>2070306</v>
      </c>
      <c r="B522" s="325" t="s">
        <v>412</v>
      </c>
      <c r="C522" s="327">
        <v>0</v>
      </c>
      <c r="D522" s="327">
        <v>0</v>
      </c>
      <c r="E522" s="327">
        <v>0</v>
      </c>
      <c r="F522" s="226"/>
      <c r="G522" s="327"/>
    </row>
    <row r="523" customHeight="1" spans="1:7">
      <c r="A523" s="325">
        <v>2070307</v>
      </c>
      <c r="B523" s="325" t="s">
        <v>413</v>
      </c>
      <c r="C523" s="327">
        <v>10</v>
      </c>
      <c r="D523" s="327">
        <v>10</v>
      </c>
      <c r="E523" s="327">
        <v>10</v>
      </c>
      <c r="F523" s="226"/>
      <c r="G523" s="327"/>
    </row>
    <row r="524" customHeight="1" spans="1:7">
      <c r="A524" s="325">
        <v>2070308</v>
      </c>
      <c r="B524" s="325" t="s">
        <v>414</v>
      </c>
      <c r="C524" s="327">
        <v>6</v>
      </c>
      <c r="D524" s="327">
        <v>6</v>
      </c>
      <c r="E524" s="327">
        <v>6</v>
      </c>
      <c r="F524" s="226"/>
      <c r="G524" s="327"/>
    </row>
    <row r="525" customHeight="1" spans="1:7">
      <c r="A525" s="325">
        <v>2070309</v>
      </c>
      <c r="B525" s="325" t="s">
        <v>415</v>
      </c>
      <c r="C525" s="327">
        <v>0</v>
      </c>
      <c r="D525" s="327"/>
      <c r="E525" s="327"/>
      <c r="F525" s="226"/>
      <c r="G525" s="327"/>
    </row>
    <row r="526" customHeight="1" spans="1:7">
      <c r="A526" s="325">
        <v>2070399</v>
      </c>
      <c r="B526" s="325" t="s">
        <v>416</v>
      </c>
      <c r="C526" s="327"/>
      <c r="D526" s="327"/>
      <c r="E526" s="327"/>
      <c r="F526" s="226"/>
      <c r="G526" s="327"/>
    </row>
    <row r="527" customHeight="1" spans="1:7">
      <c r="A527" s="325">
        <v>20706</v>
      </c>
      <c r="B527" s="326" t="s">
        <v>417</v>
      </c>
      <c r="C527" s="327">
        <v>0</v>
      </c>
      <c r="D527" s="327">
        <v>0</v>
      </c>
      <c r="E527" s="327">
        <v>0</v>
      </c>
      <c r="F527" s="226"/>
      <c r="G527" s="327"/>
    </row>
    <row r="528" customHeight="1" spans="1:7">
      <c r="A528" s="325">
        <v>2070601</v>
      </c>
      <c r="B528" s="325" t="s">
        <v>70</v>
      </c>
      <c r="C528" s="327">
        <v>0</v>
      </c>
      <c r="D528" s="327">
        <v>0</v>
      </c>
      <c r="E528" s="327">
        <v>0</v>
      </c>
      <c r="F528" s="226"/>
      <c r="G528" s="327"/>
    </row>
    <row r="529" customHeight="1" spans="1:7">
      <c r="A529" s="325">
        <v>2070602</v>
      </c>
      <c r="B529" s="325" t="s">
        <v>71</v>
      </c>
      <c r="C529" s="327">
        <v>0</v>
      </c>
      <c r="D529" s="327">
        <v>0</v>
      </c>
      <c r="E529" s="327">
        <v>0</v>
      </c>
      <c r="F529" s="226"/>
      <c r="G529" s="327"/>
    </row>
    <row r="530" customHeight="1" spans="1:7">
      <c r="A530" s="325">
        <v>2070603</v>
      </c>
      <c r="B530" s="325" t="s">
        <v>72</v>
      </c>
      <c r="C530" s="327">
        <v>0</v>
      </c>
      <c r="D530" s="327">
        <v>0</v>
      </c>
      <c r="E530" s="327">
        <v>0</v>
      </c>
      <c r="F530" s="226"/>
      <c r="G530" s="327"/>
    </row>
    <row r="531" customHeight="1" spans="1:7">
      <c r="A531" s="325">
        <v>2070604</v>
      </c>
      <c r="B531" s="325" t="s">
        <v>418</v>
      </c>
      <c r="C531" s="327">
        <v>0</v>
      </c>
      <c r="D531" s="327">
        <v>0</v>
      </c>
      <c r="E531" s="327">
        <v>0</v>
      </c>
      <c r="F531" s="226"/>
      <c r="G531" s="327"/>
    </row>
    <row r="532" customHeight="1" spans="1:7">
      <c r="A532" s="325">
        <v>2070605</v>
      </c>
      <c r="B532" s="325" t="s">
        <v>419</v>
      </c>
      <c r="C532" s="327">
        <v>0</v>
      </c>
      <c r="D532" s="327">
        <v>0</v>
      </c>
      <c r="E532" s="327">
        <v>0</v>
      </c>
      <c r="F532" s="226"/>
      <c r="G532" s="327"/>
    </row>
    <row r="533" customHeight="1" spans="1:7">
      <c r="A533" s="325">
        <v>2070606</v>
      </c>
      <c r="B533" s="325" t="s">
        <v>420</v>
      </c>
      <c r="C533" s="327">
        <v>0</v>
      </c>
      <c r="D533" s="327">
        <v>0</v>
      </c>
      <c r="E533" s="327">
        <v>0</v>
      </c>
      <c r="F533" s="226"/>
      <c r="G533" s="327"/>
    </row>
    <row r="534" customHeight="1" spans="1:7">
      <c r="A534" s="325">
        <v>2070607</v>
      </c>
      <c r="B534" s="325" t="s">
        <v>421</v>
      </c>
      <c r="C534" s="327"/>
      <c r="D534" s="327"/>
      <c r="E534" s="327"/>
      <c r="F534" s="226"/>
      <c r="G534" s="327"/>
    </row>
    <row r="535" customHeight="1" spans="1:7">
      <c r="A535" s="325">
        <v>2070699</v>
      </c>
      <c r="B535" s="325" t="s">
        <v>422</v>
      </c>
      <c r="C535" s="327">
        <v>0</v>
      </c>
      <c r="D535" s="327">
        <v>0</v>
      </c>
      <c r="E535" s="327">
        <v>0</v>
      </c>
      <c r="F535" s="226"/>
      <c r="G535" s="327"/>
    </row>
    <row r="536" customHeight="1" spans="1:7">
      <c r="A536" s="325">
        <v>20708</v>
      </c>
      <c r="B536" s="326" t="s">
        <v>423</v>
      </c>
      <c r="C536" s="327">
        <v>35</v>
      </c>
      <c r="D536" s="327">
        <v>154</v>
      </c>
      <c r="E536" s="327">
        <v>154</v>
      </c>
      <c r="F536" s="226">
        <v>100</v>
      </c>
      <c r="G536" s="327"/>
    </row>
    <row r="537" customHeight="1" spans="1:7">
      <c r="A537" s="325">
        <v>2070801</v>
      </c>
      <c r="B537" s="325" t="s">
        <v>70</v>
      </c>
      <c r="C537" s="327"/>
      <c r="D537" s="327"/>
      <c r="E537" s="327"/>
      <c r="F537" s="226"/>
      <c r="G537" s="327"/>
    </row>
    <row r="538" customHeight="1" spans="1:7">
      <c r="A538" s="325">
        <v>2070802</v>
      </c>
      <c r="B538" s="325" t="s">
        <v>71</v>
      </c>
      <c r="C538" s="327">
        <v>0</v>
      </c>
      <c r="D538" s="327">
        <v>0</v>
      </c>
      <c r="E538" s="327">
        <v>0</v>
      </c>
      <c r="F538" s="226"/>
      <c r="G538" s="327"/>
    </row>
    <row r="539" customHeight="1" spans="1:7">
      <c r="A539" s="325">
        <v>2070803</v>
      </c>
      <c r="B539" s="325" t="s">
        <v>72</v>
      </c>
      <c r="C539" s="327">
        <v>0</v>
      </c>
      <c r="D539" s="327">
        <v>0</v>
      </c>
      <c r="E539" s="327">
        <v>0</v>
      </c>
      <c r="F539" s="226"/>
      <c r="G539" s="327"/>
    </row>
    <row r="540" customHeight="1" spans="1:7">
      <c r="A540" s="325">
        <v>2070806</v>
      </c>
      <c r="B540" s="325" t="s">
        <v>424</v>
      </c>
      <c r="C540" s="327">
        <v>0</v>
      </c>
      <c r="D540" s="327">
        <v>0</v>
      </c>
      <c r="E540" s="327">
        <v>0</v>
      </c>
      <c r="F540" s="226"/>
      <c r="G540" s="327"/>
    </row>
    <row r="541" customHeight="1" spans="1:7">
      <c r="A541" s="325">
        <v>2070807</v>
      </c>
      <c r="B541" s="325" t="s">
        <v>425</v>
      </c>
      <c r="C541" s="327">
        <v>0</v>
      </c>
      <c r="D541" s="327">
        <v>0</v>
      </c>
      <c r="E541" s="327">
        <v>0</v>
      </c>
      <c r="F541" s="226"/>
      <c r="G541" s="327"/>
    </row>
    <row r="542" customHeight="1" spans="1:7">
      <c r="A542" s="325">
        <v>2070808</v>
      </c>
      <c r="B542" s="325" t="s">
        <v>426</v>
      </c>
      <c r="C542" s="327">
        <v>35</v>
      </c>
      <c r="D542" s="327">
        <v>0</v>
      </c>
      <c r="E542" s="327">
        <v>0</v>
      </c>
      <c r="F542" s="226"/>
      <c r="G542" s="327"/>
    </row>
    <row r="543" customHeight="1" spans="1:7">
      <c r="A543" s="325">
        <v>2070899</v>
      </c>
      <c r="B543" s="325" t="s">
        <v>427</v>
      </c>
      <c r="C543" s="327"/>
      <c r="D543" s="327">
        <v>154</v>
      </c>
      <c r="E543" s="327">
        <v>154</v>
      </c>
      <c r="F543" s="226"/>
      <c r="G543" s="327"/>
    </row>
    <row r="544" ht="34" customHeight="1" spans="1:7">
      <c r="A544" s="325">
        <v>20799</v>
      </c>
      <c r="B544" s="326" t="s">
        <v>428</v>
      </c>
      <c r="C544" s="327">
        <v>0</v>
      </c>
      <c r="D544" s="327">
        <v>2728</v>
      </c>
      <c r="E544" s="327">
        <v>0</v>
      </c>
      <c r="F544" s="226"/>
      <c r="G544" s="327"/>
    </row>
    <row r="545" customHeight="1" spans="1:7">
      <c r="A545" s="325">
        <v>2079902</v>
      </c>
      <c r="B545" s="325" t="s">
        <v>429</v>
      </c>
      <c r="C545" s="327"/>
      <c r="D545" s="327"/>
      <c r="E545" s="327"/>
      <c r="F545" s="226"/>
      <c r="G545" s="327"/>
    </row>
    <row r="546" customHeight="1" spans="1:7">
      <c r="A546" s="325">
        <v>2079903</v>
      </c>
      <c r="B546" s="325" t="s">
        <v>430</v>
      </c>
      <c r="C546" s="327"/>
      <c r="D546" s="327"/>
      <c r="E546" s="327"/>
      <c r="F546" s="226"/>
      <c r="G546" s="327"/>
    </row>
    <row r="547" ht="33" customHeight="1" spans="1:7">
      <c r="A547" s="325">
        <v>2079999</v>
      </c>
      <c r="B547" s="325" t="s">
        <v>431</v>
      </c>
      <c r="C547" s="327"/>
      <c r="D547" s="327">
        <v>2728</v>
      </c>
      <c r="E547" s="327"/>
      <c r="F547" s="226"/>
      <c r="G547" s="327"/>
    </row>
    <row r="548" customHeight="1" spans="1:7">
      <c r="A548" s="325">
        <v>208</v>
      </c>
      <c r="B548" s="326" t="s">
        <v>45</v>
      </c>
      <c r="C548" s="327">
        <v>51147</v>
      </c>
      <c r="D548" s="327">
        <v>69036</v>
      </c>
      <c r="E548" s="327">
        <v>65611</v>
      </c>
      <c r="F548" s="222">
        <v>95</v>
      </c>
      <c r="G548" s="222">
        <v>102.6</v>
      </c>
    </row>
    <row r="549" ht="35" customHeight="1" spans="1:7">
      <c r="A549" s="325">
        <v>20801</v>
      </c>
      <c r="B549" s="326" t="s">
        <v>432</v>
      </c>
      <c r="C549" s="327">
        <v>1683</v>
      </c>
      <c r="D549" s="327">
        <v>2201</v>
      </c>
      <c r="E549" s="327">
        <v>2201</v>
      </c>
      <c r="F549" s="226">
        <v>100</v>
      </c>
      <c r="G549" s="327"/>
    </row>
    <row r="550" customHeight="1" spans="1:7">
      <c r="A550" s="325">
        <v>2080101</v>
      </c>
      <c r="B550" s="325" t="s">
        <v>70</v>
      </c>
      <c r="C550" s="327">
        <v>1344</v>
      </c>
      <c r="D550" s="327">
        <v>955</v>
      </c>
      <c r="E550" s="327">
        <v>955</v>
      </c>
      <c r="F550" s="226"/>
      <c r="G550" s="327"/>
    </row>
    <row r="551" customHeight="1" spans="1:7">
      <c r="A551" s="325">
        <v>2080102</v>
      </c>
      <c r="B551" s="325" t="s">
        <v>71</v>
      </c>
      <c r="C551" s="327">
        <v>27</v>
      </c>
      <c r="D551" s="327">
        <v>20</v>
      </c>
      <c r="E551" s="327">
        <v>20</v>
      </c>
      <c r="F551" s="226"/>
      <c r="G551" s="327"/>
    </row>
    <row r="552" customHeight="1" spans="1:7">
      <c r="A552" s="325">
        <v>2080103</v>
      </c>
      <c r="B552" s="325" t="s">
        <v>72</v>
      </c>
      <c r="C552" s="327">
        <v>0</v>
      </c>
      <c r="D552" s="327">
        <v>0</v>
      </c>
      <c r="E552" s="327">
        <v>0</v>
      </c>
      <c r="F552" s="226"/>
      <c r="G552" s="327"/>
    </row>
    <row r="553" customHeight="1" spans="1:7">
      <c r="A553" s="325">
        <v>2080104</v>
      </c>
      <c r="B553" s="325" t="s">
        <v>433</v>
      </c>
      <c r="C553" s="327">
        <v>0</v>
      </c>
      <c r="D553" s="327">
        <v>0</v>
      </c>
      <c r="E553" s="327">
        <v>0</v>
      </c>
      <c r="F553" s="226"/>
      <c r="G553" s="327"/>
    </row>
    <row r="554" customHeight="1" spans="1:7">
      <c r="A554" s="325">
        <v>2080105</v>
      </c>
      <c r="B554" s="325" t="s">
        <v>434</v>
      </c>
      <c r="C554" s="327">
        <v>0</v>
      </c>
      <c r="D554" s="327">
        <v>0</v>
      </c>
      <c r="E554" s="327">
        <v>0</v>
      </c>
      <c r="F554" s="226"/>
      <c r="G554" s="327"/>
    </row>
    <row r="555" customHeight="1" spans="1:7">
      <c r="A555" s="325">
        <v>2080106</v>
      </c>
      <c r="B555" s="325" t="s">
        <v>435</v>
      </c>
      <c r="C555" s="327">
        <v>0</v>
      </c>
      <c r="D555" s="327">
        <v>0</v>
      </c>
      <c r="E555" s="327">
        <v>0</v>
      </c>
      <c r="F555" s="226"/>
      <c r="G555" s="327"/>
    </row>
    <row r="556" customHeight="1" spans="1:7">
      <c r="A556" s="325">
        <v>2080107</v>
      </c>
      <c r="B556" s="325" t="s">
        <v>436</v>
      </c>
      <c r="C556" s="327">
        <v>0</v>
      </c>
      <c r="D556" s="327">
        <v>0</v>
      </c>
      <c r="E556" s="327">
        <v>0</v>
      </c>
      <c r="F556" s="226"/>
      <c r="G556" s="327"/>
    </row>
    <row r="557" customHeight="1" spans="1:7">
      <c r="A557" s="325">
        <v>2080108</v>
      </c>
      <c r="B557" s="325" t="s">
        <v>111</v>
      </c>
      <c r="C557" s="327"/>
      <c r="D557" s="327">
        <v>18</v>
      </c>
      <c r="E557" s="327">
        <v>18</v>
      </c>
      <c r="F557" s="226"/>
      <c r="G557" s="327"/>
    </row>
    <row r="558" customHeight="1" spans="1:7">
      <c r="A558" s="325">
        <v>2080109</v>
      </c>
      <c r="B558" s="325" t="s">
        <v>437</v>
      </c>
      <c r="C558" s="327"/>
      <c r="D558" s="327">
        <v>15</v>
      </c>
      <c r="E558" s="327">
        <v>15</v>
      </c>
      <c r="F558" s="226"/>
      <c r="G558" s="327"/>
    </row>
    <row r="559" customHeight="1" spans="1:7">
      <c r="A559" s="325">
        <v>2080110</v>
      </c>
      <c r="B559" s="325" t="s">
        <v>438</v>
      </c>
      <c r="C559" s="327"/>
      <c r="D559" s="327">
        <v>8</v>
      </c>
      <c r="E559" s="327">
        <v>8</v>
      </c>
      <c r="F559" s="226"/>
      <c r="G559" s="327"/>
    </row>
    <row r="560" ht="34" customHeight="1" spans="1:7">
      <c r="A560" s="325">
        <v>2080111</v>
      </c>
      <c r="B560" s="325" t="s">
        <v>439</v>
      </c>
      <c r="C560" s="327">
        <v>0</v>
      </c>
      <c r="D560" s="327">
        <v>0</v>
      </c>
      <c r="E560" s="327">
        <v>0</v>
      </c>
      <c r="F560" s="226"/>
      <c r="G560" s="327"/>
    </row>
    <row r="561" customHeight="1" spans="1:7">
      <c r="A561" s="325">
        <v>2080112</v>
      </c>
      <c r="B561" s="325" t="s">
        <v>440</v>
      </c>
      <c r="C561" s="327"/>
      <c r="D561" s="327">
        <v>5</v>
      </c>
      <c r="E561" s="327">
        <v>5</v>
      </c>
      <c r="F561" s="226"/>
      <c r="G561" s="327"/>
    </row>
    <row r="562" customHeight="1" spans="1:7">
      <c r="A562" s="325">
        <v>2080113</v>
      </c>
      <c r="B562" s="325" t="s">
        <v>441</v>
      </c>
      <c r="C562" s="327">
        <v>0</v>
      </c>
      <c r="D562" s="327">
        <v>0</v>
      </c>
      <c r="E562" s="327">
        <v>0</v>
      </c>
      <c r="F562" s="226"/>
      <c r="G562" s="327"/>
    </row>
    <row r="563" customHeight="1" spans="1:7">
      <c r="A563" s="325">
        <v>2080114</v>
      </c>
      <c r="B563" s="325" t="s">
        <v>442</v>
      </c>
      <c r="C563" s="327">
        <v>0</v>
      </c>
      <c r="D563" s="327">
        <v>0</v>
      </c>
      <c r="E563" s="327">
        <v>0</v>
      </c>
      <c r="F563" s="226"/>
      <c r="G563" s="327"/>
    </row>
    <row r="564" customHeight="1" spans="1:7">
      <c r="A564" s="325">
        <v>2080115</v>
      </c>
      <c r="B564" s="325" t="s">
        <v>443</v>
      </c>
      <c r="C564" s="327">
        <v>0</v>
      </c>
      <c r="D564" s="327">
        <v>0</v>
      </c>
      <c r="E564" s="327">
        <v>0</v>
      </c>
      <c r="F564" s="226"/>
      <c r="G564" s="327"/>
    </row>
    <row r="565" customHeight="1" spans="1:7">
      <c r="A565" s="325">
        <v>2080116</v>
      </c>
      <c r="B565" s="325" t="s">
        <v>444</v>
      </c>
      <c r="C565" s="327">
        <v>0</v>
      </c>
      <c r="D565" s="327">
        <v>0</v>
      </c>
      <c r="E565" s="327">
        <v>0</v>
      </c>
      <c r="F565" s="226"/>
      <c r="G565" s="327"/>
    </row>
    <row r="566" customHeight="1" spans="1:7">
      <c r="A566" s="325">
        <v>2080150</v>
      </c>
      <c r="B566" s="325" t="s">
        <v>79</v>
      </c>
      <c r="C566" s="327">
        <v>293</v>
      </c>
      <c r="D566" s="327">
        <v>570</v>
      </c>
      <c r="E566" s="327">
        <v>570</v>
      </c>
      <c r="F566" s="226"/>
      <c r="G566" s="327"/>
    </row>
    <row r="567" ht="36" customHeight="1" spans="1:7">
      <c r="A567" s="325">
        <v>2080199</v>
      </c>
      <c r="B567" s="325" t="s">
        <v>445</v>
      </c>
      <c r="C567" s="327">
        <v>19</v>
      </c>
      <c r="D567" s="327">
        <v>610</v>
      </c>
      <c r="E567" s="327">
        <v>610</v>
      </c>
      <c r="F567" s="226"/>
      <c r="G567" s="327"/>
    </row>
    <row r="568" customHeight="1" spans="1:7">
      <c r="A568" s="325">
        <v>20802</v>
      </c>
      <c r="B568" s="326" t="s">
        <v>446</v>
      </c>
      <c r="C568" s="327">
        <v>431</v>
      </c>
      <c r="D568" s="327">
        <v>4694</v>
      </c>
      <c r="E568" s="327">
        <v>3437</v>
      </c>
      <c r="F568" s="226">
        <v>73.2</v>
      </c>
      <c r="G568" s="327"/>
    </row>
    <row r="569" customHeight="1" spans="1:7">
      <c r="A569" s="325">
        <v>2080201</v>
      </c>
      <c r="B569" s="325" t="s">
        <v>70</v>
      </c>
      <c r="C569" s="327">
        <v>315</v>
      </c>
      <c r="D569" s="327">
        <v>140</v>
      </c>
      <c r="E569" s="327">
        <v>140</v>
      </c>
      <c r="F569" s="226"/>
      <c r="G569" s="327"/>
    </row>
    <row r="570" customHeight="1" spans="1:7">
      <c r="A570" s="325">
        <v>2080202</v>
      </c>
      <c r="B570" s="325" t="s">
        <v>71</v>
      </c>
      <c r="C570" s="327">
        <v>32</v>
      </c>
      <c r="D570" s="327">
        <v>33</v>
      </c>
      <c r="E570" s="327">
        <v>33</v>
      </c>
      <c r="F570" s="226"/>
      <c r="G570" s="327"/>
    </row>
    <row r="571" customHeight="1" spans="1:7">
      <c r="A571" s="325">
        <v>2080203</v>
      </c>
      <c r="B571" s="325" t="s">
        <v>72</v>
      </c>
      <c r="C571" s="327">
        <v>0</v>
      </c>
      <c r="D571" s="327">
        <v>0</v>
      </c>
      <c r="E571" s="327">
        <v>0</v>
      </c>
      <c r="F571" s="226"/>
      <c r="G571" s="327"/>
    </row>
    <row r="572" customHeight="1" spans="1:7">
      <c r="A572" s="325">
        <v>2080206</v>
      </c>
      <c r="B572" s="325" t="s">
        <v>447</v>
      </c>
      <c r="C572" s="327">
        <v>0</v>
      </c>
      <c r="D572" s="327">
        <v>0</v>
      </c>
      <c r="E572" s="327">
        <v>0</v>
      </c>
      <c r="F572" s="226"/>
      <c r="G572" s="327"/>
    </row>
    <row r="573" customHeight="1" spans="1:7">
      <c r="A573" s="325">
        <v>2080207</v>
      </c>
      <c r="B573" s="325" t="s">
        <v>448</v>
      </c>
      <c r="C573" s="327">
        <v>4</v>
      </c>
      <c r="D573" s="327">
        <v>25</v>
      </c>
      <c r="E573" s="327">
        <v>25</v>
      </c>
      <c r="F573" s="226"/>
      <c r="G573" s="327"/>
    </row>
    <row r="574" customHeight="1" spans="1:7">
      <c r="A574" s="325">
        <v>2080208</v>
      </c>
      <c r="B574" s="325" t="s">
        <v>449</v>
      </c>
      <c r="C574" s="327">
        <v>22</v>
      </c>
      <c r="D574" s="327">
        <v>3761</v>
      </c>
      <c r="E574" s="327">
        <v>2504</v>
      </c>
      <c r="F574" s="226"/>
      <c r="G574" s="327"/>
    </row>
    <row r="575" customHeight="1" spans="1:7">
      <c r="A575" s="325">
        <v>2080299</v>
      </c>
      <c r="B575" s="325" t="s">
        <v>450</v>
      </c>
      <c r="C575" s="327">
        <v>58</v>
      </c>
      <c r="D575" s="327">
        <v>735</v>
      </c>
      <c r="E575" s="327">
        <v>735</v>
      </c>
      <c r="F575" s="226"/>
      <c r="G575" s="327"/>
    </row>
    <row r="576" customHeight="1" spans="1:7">
      <c r="A576" s="325">
        <v>20804</v>
      </c>
      <c r="B576" s="326" t="s">
        <v>451</v>
      </c>
      <c r="C576" s="327">
        <v>0</v>
      </c>
      <c r="D576" s="327">
        <v>0</v>
      </c>
      <c r="E576" s="327">
        <v>0</v>
      </c>
      <c r="F576" s="226"/>
      <c r="G576" s="327"/>
    </row>
    <row r="577" customHeight="1" spans="1:7">
      <c r="A577" s="325">
        <v>2080402</v>
      </c>
      <c r="B577" s="325" t="s">
        <v>452</v>
      </c>
      <c r="C577" s="327">
        <v>0</v>
      </c>
      <c r="D577" s="327">
        <v>0</v>
      </c>
      <c r="E577" s="327">
        <v>0</v>
      </c>
      <c r="F577" s="226"/>
      <c r="G577" s="327"/>
    </row>
    <row r="578" customHeight="1" spans="1:7">
      <c r="A578" s="325">
        <v>20805</v>
      </c>
      <c r="B578" s="326" t="s">
        <v>453</v>
      </c>
      <c r="C578" s="327">
        <v>11710</v>
      </c>
      <c r="D578" s="327">
        <v>18689</v>
      </c>
      <c r="E578" s="327">
        <v>18689</v>
      </c>
      <c r="F578" s="226">
        <v>100</v>
      </c>
      <c r="G578" s="327"/>
    </row>
    <row r="579" customHeight="1" spans="1:7">
      <c r="A579" s="325">
        <v>2080501</v>
      </c>
      <c r="B579" s="325" t="s">
        <v>454</v>
      </c>
      <c r="C579" s="327">
        <v>114</v>
      </c>
      <c r="D579" s="327">
        <v>4510</v>
      </c>
      <c r="E579" s="327">
        <v>4510</v>
      </c>
      <c r="F579" s="226"/>
      <c r="G579" s="327"/>
    </row>
    <row r="580" customHeight="1" spans="1:7">
      <c r="A580" s="325">
        <v>2080502</v>
      </c>
      <c r="B580" s="325" t="s">
        <v>455</v>
      </c>
      <c r="C580" s="327">
        <v>4</v>
      </c>
      <c r="D580" s="327">
        <v>3351</v>
      </c>
      <c r="E580" s="327">
        <v>3351</v>
      </c>
      <c r="F580" s="226"/>
      <c r="G580" s="327"/>
    </row>
    <row r="581" customHeight="1" spans="1:7">
      <c r="A581" s="325">
        <v>2080503</v>
      </c>
      <c r="B581" s="325" t="s">
        <v>456</v>
      </c>
      <c r="C581" s="327">
        <v>78</v>
      </c>
      <c r="D581" s="327">
        <v>92</v>
      </c>
      <c r="E581" s="327">
        <v>92</v>
      </c>
      <c r="F581" s="226"/>
      <c r="G581" s="327"/>
    </row>
    <row r="582" ht="33" customHeight="1" spans="1:7">
      <c r="A582" s="325">
        <v>2080505</v>
      </c>
      <c r="B582" s="325" t="s">
        <v>457</v>
      </c>
      <c r="C582" s="327">
        <v>9931</v>
      </c>
      <c r="D582" s="327">
        <v>9621</v>
      </c>
      <c r="E582" s="327">
        <v>9621</v>
      </c>
      <c r="F582" s="226"/>
      <c r="G582" s="327"/>
    </row>
    <row r="583" ht="36" customHeight="1" spans="1:7">
      <c r="A583" s="325">
        <v>2080506</v>
      </c>
      <c r="B583" s="325" t="s">
        <v>458</v>
      </c>
      <c r="C583" s="327">
        <v>1500</v>
      </c>
      <c r="D583" s="327">
        <v>175</v>
      </c>
      <c r="E583" s="327">
        <v>175</v>
      </c>
      <c r="F583" s="226"/>
      <c r="G583" s="327"/>
    </row>
    <row r="584" ht="35" customHeight="1" spans="1:7">
      <c r="A584" s="325">
        <v>2080507</v>
      </c>
      <c r="B584" s="325" t="s">
        <v>459</v>
      </c>
      <c r="C584" s="327">
        <v>29</v>
      </c>
      <c r="D584" s="327">
        <v>20</v>
      </c>
      <c r="E584" s="327">
        <v>20</v>
      </c>
      <c r="F584" s="226"/>
      <c r="G584" s="327"/>
    </row>
    <row r="585" ht="33" customHeight="1" spans="1:7">
      <c r="A585" s="325">
        <v>2080508</v>
      </c>
      <c r="B585" s="325" t="s">
        <v>460</v>
      </c>
      <c r="C585" s="327">
        <v>54</v>
      </c>
      <c r="D585" s="327">
        <v>920</v>
      </c>
      <c r="E585" s="327">
        <v>920</v>
      </c>
      <c r="F585" s="226"/>
      <c r="G585" s="327"/>
    </row>
    <row r="586" customHeight="1" spans="1:7">
      <c r="A586" s="325">
        <v>2080599</v>
      </c>
      <c r="B586" s="325" t="s">
        <v>461</v>
      </c>
      <c r="C586" s="327">
        <v>0</v>
      </c>
      <c r="D586" s="327">
        <v>0</v>
      </c>
      <c r="E586" s="327">
        <v>0</v>
      </c>
      <c r="F586" s="226"/>
      <c r="G586" s="327"/>
    </row>
    <row r="587" customHeight="1" spans="1:7">
      <c r="A587" s="325">
        <v>20806</v>
      </c>
      <c r="B587" s="326" t="s">
        <v>462</v>
      </c>
      <c r="C587" s="327">
        <v>40</v>
      </c>
      <c r="D587" s="327">
        <v>0</v>
      </c>
      <c r="E587" s="327">
        <v>0</v>
      </c>
      <c r="F587" s="226"/>
      <c r="G587" s="327"/>
    </row>
    <row r="588" customHeight="1" spans="1:7">
      <c r="A588" s="325">
        <v>2080601</v>
      </c>
      <c r="B588" s="325" t="s">
        <v>463</v>
      </c>
      <c r="C588" s="327">
        <v>0</v>
      </c>
      <c r="D588" s="327">
        <v>0</v>
      </c>
      <c r="E588" s="327">
        <v>0</v>
      </c>
      <c r="F588" s="226"/>
      <c r="G588" s="327"/>
    </row>
    <row r="589" customHeight="1" spans="1:7">
      <c r="A589" s="325">
        <v>2080602</v>
      </c>
      <c r="B589" s="325" t="s">
        <v>464</v>
      </c>
      <c r="C589" s="327">
        <v>0</v>
      </c>
      <c r="D589" s="327">
        <v>0</v>
      </c>
      <c r="E589" s="327">
        <v>0</v>
      </c>
      <c r="F589" s="226"/>
      <c r="G589" s="327"/>
    </row>
    <row r="590" customHeight="1" spans="1:7">
      <c r="A590" s="325">
        <v>2080699</v>
      </c>
      <c r="B590" s="325" t="s">
        <v>465</v>
      </c>
      <c r="C590" s="327">
        <v>40</v>
      </c>
      <c r="D590" s="327">
        <v>0</v>
      </c>
      <c r="E590" s="327">
        <v>0</v>
      </c>
      <c r="F590" s="226"/>
      <c r="G590" s="327"/>
    </row>
    <row r="591" customHeight="1" spans="1:7">
      <c r="A591" s="325">
        <v>20807</v>
      </c>
      <c r="B591" s="326" t="s">
        <v>466</v>
      </c>
      <c r="C591" s="327">
        <v>3012</v>
      </c>
      <c r="D591" s="327">
        <v>4621</v>
      </c>
      <c r="E591" s="327">
        <v>4621</v>
      </c>
      <c r="F591" s="226">
        <v>100</v>
      </c>
      <c r="G591" s="327"/>
    </row>
    <row r="592" customHeight="1" spans="1:7">
      <c r="A592" s="325">
        <v>2080701</v>
      </c>
      <c r="B592" s="325" t="s">
        <v>467</v>
      </c>
      <c r="C592" s="327">
        <v>0</v>
      </c>
      <c r="D592" s="327">
        <v>504</v>
      </c>
      <c r="E592" s="327">
        <v>504</v>
      </c>
      <c r="F592" s="226"/>
      <c r="G592" s="327"/>
    </row>
    <row r="593" customHeight="1" spans="1:7">
      <c r="A593" s="325">
        <v>2080702</v>
      </c>
      <c r="B593" s="325" t="s">
        <v>468</v>
      </c>
      <c r="C593" s="327">
        <v>509</v>
      </c>
      <c r="D593" s="327">
        <v>142</v>
      </c>
      <c r="E593" s="327">
        <v>142</v>
      </c>
      <c r="F593" s="226"/>
      <c r="G593" s="327"/>
    </row>
    <row r="594" customHeight="1" spans="1:7">
      <c r="A594" s="325">
        <v>2080704</v>
      </c>
      <c r="B594" s="325" t="s">
        <v>469</v>
      </c>
      <c r="C594" s="327">
        <v>0</v>
      </c>
      <c r="D594" s="327">
        <v>145</v>
      </c>
      <c r="E594" s="327">
        <v>145</v>
      </c>
      <c r="F594" s="226"/>
      <c r="G594" s="327"/>
    </row>
    <row r="595" customHeight="1" spans="1:7">
      <c r="A595" s="325">
        <v>2080705</v>
      </c>
      <c r="B595" s="325" t="s">
        <v>470</v>
      </c>
      <c r="C595" s="327">
        <v>2503</v>
      </c>
      <c r="D595" s="327">
        <v>3256</v>
      </c>
      <c r="E595" s="327">
        <v>3256</v>
      </c>
      <c r="F595" s="226"/>
      <c r="G595" s="327"/>
    </row>
    <row r="596" customHeight="1" spans="1:7">
      <c r="A596" s="325">
        <v>2080709</v>
      </c>
      <c r="B596" s="325" t="s">
        <v>471</v>
      </c>
      <c r="C596" s="327">
        <v>0</v>
      </c>
      <c r="D596" s="327">
        <v>65</v>
      </c>
      <c r="E596" s="327">
        <v>65</v>
      </c>
      <c r="F596" s="226"/>
      <c r="G596" s="327"/>
    </row>
    <row r="597" customHeight="1" spans="1:7">
      <c r="A597" s="325">
        <v>2080711</v>
      </c>
      <c r="B597" s="325" t="s">
        <v>472</v>
      </c>
      <c r="C597" s="327">
        <v>0</v>
      </c>
      <c r="D597" s="327">
        <v>189</v>
      </c>
      <c r="E597" s="327">
        <v>189</v>
      </c>
      <c r="F597" s="226"/>
      <c r="G597" s="327"/>
    </row>
    <row r="598" customHeight="1" spans="1:7">
      <c r="A598" s="325">
        <v>2080712</v>
      </c>
      <c r="B598" s="325" t="s">
        <v>473</v>
      </c>
      <c r="C598" s="327">
        <v>0</v>
      </c>
      <c r="D598" s="327">
        <v>0</v>
      </c>
      <c r="E598" s="327">
        <v>0</v>
      </c>
      <c r="F598" s="226"/>
      <c r="G598" s="327"/>
    </row>
    <row r="599" customHeight="1" spans="1:7">
      <c r="A599" s="325">
        <v>2080713</v>
      </c>
      <c r="B599" s="325" t="s">
        <v>474</v>
      </c>
      <c r="C599" s="327">
        <v>0</v>
      </c>
      <c r="D599" s="327">
        <v>265</v>
      </c>
      <c r="E599" s="327">
        <v>265</v>
      </c>
      <c r="F599" s="226"/>
      <c r="G599" s="327"/>
    </row>
    <row r="600" customHeight="1" spans="1:7">
      <c r="A600" s="325">
        <v>2080799</v>
      </c>
      <c r="B600" s="325" t="s">
        <v>475</v>
      </c>
      <c r="C600" s="327">
        <v>0</v>
      </c>
      <c r="D600" s="327">
        <v>55</v>
      </c>
      <c r="E600" s="327">
        <v>55</v>
      </c>
      <c r="F600" s="226"/>
      <c r="G600" s="327"/>
    </row>
    <row r="601" customHeight="1" spans="1:7">
      <c r="A601" s="325">
        <v>20808</v>
      </c>
      <c r="B601" s="326" t="s">
        <v>476</v>
      </c>
      <c r="C601" s="327">
        <v>5483</v>
      </c>
      <c r="D601" s="327">
        <v>4229</v>
      </c>
      <c r="E601" s="327">
        <v>4229</v>
      </c>
      <c r="F601" s="226">
        <v>100</v>
      </c>
      <c r="G601" s="327"/>
    </row>
    <row r="602" customHeight="1" spans="1:7">
      <c r="A602" s="325">
        <v>2080801</v>
      </c>
      <c r="B602" s="325" t="s">
        <v>477</v>
      </c>
      <c r="C602" s="327">
        <v>1019</v>
      </c>
      <c r="D602" s="327">
        <v>365</v>
      </c>
      <c r="E602" s="327">
        <v>365</v>
      </c>
      <c r="F602" s="226"/>
      <c r="G602" s="327"/>
    </row>
    <row r="603" customHeight="1" spans="1:7">
      <c r="A603" s="325">
        <v>2080802</v>
      </c>
      <c r="B603" s="325" t="s">
        <v>478</v>
      </c>
      <c r="C603" s="327">
        <v>561</v>
      </c>
      <c r="D603" s="327">
        <v>88</v>
      </c>
      <c r="E603" s="327">
        <v>88</v>
      </c>
      <c r="F603" s="226"/>
      <c r="G603" s="327"/>
    </row>
    <row r="604" ht="32" customHeight="1" spans="1:7">
      <c r="A604" s="325">
        <v>2080803</v>
      </c>
      <c r="B604" s="325" t="s">
        <v>479</v>
      </c>
      <c r="C604" s="327">
        <v>2998</v>
      </c>
      <c r="D604" s="327">
        <v>210</v>
      </c>
      <c r="E604" s="327">
        <v>210</v>
      </c>
      <c r="F604" s="226"/>
      <c r="G604" s="327"/>
    </row>
    <row r="605" customHeight="1" spans="1:7">
      <c r="A605" s="325">
        <v>2080805</v>
      </c>
      <c r="B605" s="325" t="s">
        <v>480</v>
      </c>
      <c r="C605" s="327">
        <v>0</v>
      </c>
      <c r="D605" s="327">
        <v>489</v>
      </c>
      <c r="E605" s="327">
        <v>489</v>
      </c>
      <c r="F605" s="226"/>
      <c r="G605" s="327"/>
    </row>
    <row r="606" ht="29" customHeight="1" spans="1:7">
      <c r="A606" s="325">
        <v>2080806</v>
      </c>
      <c r="B606" s="325" t="s">
        <v>481</v>
      </c>
      <c r="C606" s="327">
        <v>900</v>
      </c>
      <c r="D606" s="327">
        <v>2955</v>
      </c>
      <c r="E606" s="327">
        <v>2955</v>
      </c>
      <c r="F606" s="226"/>
      <c r="G606" s="327"/>
    </row>
    <row r="607" customHeight="1" spans="1:7">
      <c r="A607" s="325">
        <v>2080807</v>
      </c>
      <c r="B607" s="325" t="s">
        <v>482</v>
      </c>
      <c r="C607" s="327">
        <v>0</v>
      </c>
      <c r="D607" s="327">
        <v>0</v>
      </c>
      <c r="E607" s="327">
        <v>0</v>
      </c>
      <c r="F607" s="226"/>
      <c r="G607" s="327"/>
    </row>
    <row r="608" customHeight="1" spans="1:7">
      <c r="A608" s="325">
        <v>2080808</v>
      </c>
      <c r="B608" s="325" t="s">
        <v>483</v>
      </c>
      <c r="C608" s="327">
        <v>5</v>
      </c>
      <c r="D608" s="327">
        <v>66</v>
      </c>
      <c r="E608" s="327">
        <v>66</v>
      </c>
      <c r="F608" s="226"/>
      <c r="G608" s="327"/>
    </row>
    <row r="609" customHeight="1" spans="1:7">
      <c r="A609" s="325">
        <v>2080899</v>
      </c>
      <c r="B609" s="325" t="s">
        <v>484</v>
      </c>
      <c r="C609" s="327">
        <v>0</v>
      </c>
      <c r="D609" s="327">
        <v>56</v>
      </c>
      <c r="E609" s="327">
        <v>56</v>
      </c>
      <c r="F609" s="226">
        <v>100</v>
      </c>
      <c r="G609" s="327"/>
    </row>
    <row r="610" customHeight="1" spans="1:7">
      <c r="A610" s="325">
        <v>20809</v>
      </c>
      <c r="B610" s="326" t="s">
        <v>485</v>
      </c>
      <c r="C610" s="327">
        <v>426</v>
      </c>
      <c r="D610" s="327">
        <v>895</v>
      </c>
      <c r="E610" s="327">
        <v>895</v>
      </c>
      <c r="F610" s="226">
        <v>100</v>
      </c>
      <c r="G610" s="327"/>
    </row>
    <row r="611" ht="31" customHeight="1" spans="1:7">
      <c r="A611" s="325">
        <v>2080901</v>
      </c>
      <c r="B611" s="325" t="s">
        <v>486</v>
      </c>
      <c r="C611" s="327">
        <v>223</v>
      </c>
      <c r="D611" s="327">
        <v>354</v>
      </c>
      <c r="E611" s="327">
        <v>354</v>
      </c>
      <c r="F611" s="226"/>
      <c r="G611" s="327"/>
    </row>
    <row r="612" ht="36" customHeight="1" spans="1:7">
      <c r="A612" s="325">
        <v>2080902</v>
      </c>
      <c r="B612" s="325" t="s">
        <v>487</v>
      </c>
      <c r="C612" s="327">
        <v>0</v>
      </c>
      <c r="D612" s="327">
        <v>89</v>
      </c>
      <c r="E612" s="327">
        <v>89</v>
      </c>
      <c r="F612" s="226"/>
      <c r="G612" s="327"/>
    </row>
    <row r="613" ht="31" customHeight="1" spans="1:7">
      <c r="A613" s="325">
        <v>2080903</v>
      </c>
      <c r="B613" s="325" t="s">
        <v>488</v>
      </c>
      <c r="C613" s="327">
        <v>0</v>
      </c>
      <c r="D613" s="327">
        <v>55</v>
      </c>
      <c r="E613" s="327">
        <v>55</v>
      </c>
      <c r="F613" s="226"/>
      <c r="G613" s="327"/>
    </row>
    <row r="614" customHeight="1" spans="1:7">
      <c r="A614" s="325">
        <v>2080904</v>
      </c>
      <c r="B614" s="325" t="s">
        <v>489</v>
      </c>
      <c r="C614" s="327">
        <v>0</v>
      </c>
      <c r="D614" s="327">
        <v>36</v>
      </c>
      <c r="E614" s="327">
        <v>36</v>
      </c>
      <c r="F614" s="226"/>
      <c r="G614" s="327"/>
    </row>
    <row r="615" customHeight="1" spans="1:7">
      <c r="A615" s="325">
        <v>2080905</v>
      </c>
      <c r="B615" s="325" t="s">
        <v>490</v>
      </c>
      <c r="C615" s="327">
        <v>203</v>
      </c>
      <c r="D615" s="327">
        <v>205</v>
      </c>
      <c r="E615" s="327">
        <v>205</v>
      </c>
      <c r="F615" s="226"/>
      <c r="G615" s="327"/>
    </row>
    <row r="616" customHeight="1" spans="1:7">
      <c r="A616" s="325">
        <v>2080999</v>
      </c>
      <c r="B616" s="325" t="s">
        <v>491</v>
      </c>
      <c r="C616" s="327">
        <v>0</v>
      </c>
      <c r="D616" s="327">
        <v>156</v>
      </c>
      <c r="E616" s="327">
        <v>156</v>
      </c>
      <c r="F616" s="226">
        <v>100</v>
      </c>
      <c r="G616" s="327"/>
    </row>
    <row r="617" customHeight="1" spans="1:7">
      <c r="A617" s="325">
        <v>20810</v>
      </c>
      <c r="B617" s="326" t="s">
        <v>492</v>
      </c>
      <c r="C617" s="327">
        <v>1136</v>
      </c>
      <c r="D617" s="327">
        <v>1336</v>
      </c>
      <c r="E617" s="327">
        <v>1336</v>
      </c>
      <c r="F617" s="226">
        <v>100</v>
      </c>
      <c r="G617" s="327"/>
    </row>
    <row r="618" customHeight="1" spans="1:7">
      <c r="A618" s="325">
        <v>2081001</v>
      </c>
      <c r="B618" s="325" t="s">
        <v>493</v>
      </c>
      <c r="C618" s="327">
        <v>73</v>
      </c>
      <c r="D618" s="327">
        <v>105</v>
      </c>
      <c r="E618" s="327">
        <v>105</v>
      </c>
      <c r="F618" s="226"/>
      <c r="G618" s="327"/>
    </row>
    <row r="619" customHeight="1" spans="1:7">
      <c r="A619" s="325">
        <v>2081002</v>
      </c>
      <c r="B619" s="325" t="s">
        <v>494</v>
      </c>
      <c r="C619" s="327">
        <v>500</v>
      </c>
      <c r="D619" s="327">
        <v>401</v>
      </c>
      <c r="E619" s="327">
        <v>401</v>
      </c>
      <c r="F619" s="226"/>
      <c r="G619" s="327"/>
    </row>
    <row r="620" customHeight="1" spans="1:7">
      <c r="A620" s="325">
        <v>2081003</v>
      </c>
      <c r="B620" s="325" t="s">
        <v>495</v>
      </c>
      <c r="C620" s="327">
        <v>0</v>
      </c>
      <c r="D620" s="327">
        <v>0</v>
      </c>
      <c r="E620" s="327">
        <v>0</v>
      </c>
      <c r="F620" s="226"/>
      <c r="G620" s="327"/>
    </row>
    <row r="621" customHeight="1" spans="1:7">
      <c r="A621" s="325">
        <v>2081004</v>
      </c>
      <c r="B621" s="325" t="s">
        <v>496</v>
      </c>
      <c r="C621" s="327">
        <v>401</v>
      </c>
      <c r="D621" s="327">
        <v>125</v>
      </c>
      <c r="E621" s="327">
        <v>125</v>
      </c>
      <c r="F621" s="226"/>
      <c r="G621" s="327"/>
    </row>
    <row r="622" customHeight="1" spans="1:7">
      <c r="A622" s="325">
        <v>2081005</v>
      </c>
      <c r="B622" s="325" t="s">
        <v>497</v>
      </c>
      <c r="C622" s="327">
        <v>161</v>
      </c>
      <c r="D622" s="327">
        <v>202</v>
      </c>
      <c r="E622" s="327">
        <v>202</v>
      </c>
      <c r="F622" s="226"/>
      <c r="G622" s="327"/>
    </row>
    <row r="623" customHeight="1" spans="1:7">
      <c r="A623" s="325">
        <v>2081006</v>
      </c>
      <c r="B623" s="325" t="s">
        <v>498</v>
      </c>
      <c r="C623" s="327">
        <v>0</v>
      </c>
      <c r="D623" s="327">
        <v>501</v>
      </c>
      <c r="E623" s="327">
        <v>501</v>
      </c>
      <c r="F623" s="226"/>
      <c r="G623" s="327"/>
    </row>
    <row r="624" customHeight="1" spans="1:7">
      <c r="A624" s="325">
        <v>2081099</v>
      </c>
      <c r="B624" s="325" t="s">
        <v>499</v>
      </c>
      <c r="C624" s="327">
        <v>1</v>
      </c>
      <c r="D624" s="327">
        <v>2</v>
      </c>
      <c r="E624" s="327">
        <v>2</v>
      </c>
      <c r="F624" s="226">
        <v>100</v>
      </c>
      <c r="G624" s="327"/>
    </row>
    <row r="625" customHeight="1" spans="1:7">
      <c r="A625" s="325">
        <v>20811</v>
      </c>
      <c r="B625" s="326" t="s">
        <v>500</v>
      </c>
      <c r="C625" s="327">
        <v>2596</v>
      </c>
      <c r="D625" s="327">
        <v>1753</v>
      </c>
      <c r="E625" s="327">
        <v>1753</v>
      </c>
      <c r="F625" s="226">
        <v>100</v>
      </c>
      <c r="G625" s="327"/>
    </row>
    <row r="626" customHeight="1" spans="1:7">
      <c r="A626" s="325">
        <v>2081101</v>
      </c>
      <c r="B626" s="325" t="s">
        <v>70</v>
      </c>
      <c r="C626" s="327">
        <v>91</v>
      </c>
      <c r="D626" s="327">
        <v>66</v>
      </c>
      <c r="E626" s="327">
        <v>66</v>
      </c>
      <c r="F626" s="226"/>
      <c r="G626" s="327"/>
    </row>
    <row r="627" customHeight="1" spans="1:7">
      <c r="A627" s="325">
        <v>2081102</v>
      </c>
      <c r="B627" s="325" t="s">
        <v>71</v>
      </c>
      <c r="C627" s="327">
        <v>70</v>
      </c>
      <c r="D627" s="327">
        <v>75</v>
      </c>
      <c r="E627" s="327">
        <v>75</v>
      </c>
      <c r="F627" s="226"/>
      <c r="G627" s="327"/>
    </row>
    <row r="628" customHeight="1" spans="1:7">
      <c r="A628" s="325">
        <v>2081103</v>
      </c>
      <c r="B628" s="325" t="s">
        <v>72</v>
      </c>
      <c r="C628" s="327">
        <v>0</v>
      </c>
      <c r="D628" s="327">
        <v>0</v>
      </c>
      <c r="E628" s="327">
        <v>0</v>
      </c>
      <c r="F628" s="226"/>
      <c r="G628" s="327"/>
    </row>
    <row r="629" customHeight="1" spans="1:7">
      <c r="A629" s="325">
        <v>2081104</v>
      </c>
      <c r="B629" s="325" t="s">
        <v>501</v>
      </c>
      <c r="C629" s="327">
        <v>297</v>
      </c>
      <c r="D629" s="327">
        <v>66</v>
      </c>
      <c r="E629" s="327">
        <v>66</v>
      </c>
      <c r="F629" s="226"/>
      <c r="G629" s="327"/>
    </row>
    <row r="630" customHeight="1" spans="1:7">
      <c r="A630" s="325">
        <v>2081105</v>
      </c>
      <c r="B630" s="325" t="s">
        <v>502</v>
      </c>
      <c r="C630" s="327">
        <v>115</v>
      </c>
      <c r="D630" s="327">
        <v>405</v>
      </c>
      <c r="E630" s="327">
        <v>405</v>
      </c>
      <c r="F630" s="226"/>
      <c r="G630" s="327"/>
    </row>
    <row r="631" customHeight="1" spans="1:7">
      <c r="A631" s="325">
        <v>2081106</v>
      </c>
      <c r="B631" s="325" t="s">
        <v>503</v>
      </c>
      <c r="C631" s="327">
        <v>0</v>
      </c>
      <c r="D631" s="327">
        <v>0</v>
      </c>
      <c r="E631" s="327">
        <v>0</v>
      </c>
      <c r="F631" s="226"/>
      <c r="G631" s="327"/>
    </row>
    <row r="632" customHeight="1" spans="1:7">
      <c r="A632" s="325">
        <v>2081107</v>
      </c>
      <c r="B632" s="325" t="s">
        <v>504</v>
      </c>
      <c r="C632" s="327">
        <v>1579</v>
      </c>
      <c r="D632" s="327">
        <v>889</v>
      </c>
      <c r="E632" s="327">
        <v>889</v>
      </c>
      <c r="F632" s="226"/>
      <c r="G632" s="327"/>
    </row>
    <row r="633" customHeight="1" spans="1:7">
      <c r="A633" s="325">
        <v>2081199</v>
      </c>
      <c r="B633" s="325" t="s">
        <v>505</v>
      </c>
      <c r="C633" s="327">
        <v>444</v>
      </c>
      <c r="D633" s="327">
        <v>252</v>
      </c>
      <c r="E633" s="327">
        <v>252</v>
      </c>
      <c r="F633" s="226">
        <v>100</v>
      </c>
      <c r="G633" s="327"/>
    </row>
    <row r="634" customHeight="1" spans="1:7">
      <c r="A634" s="325">
        <v>20816</v>
      </c>
      <c r="B634" s="326" t="s">
        <v>506</v>
      </c>
      <c r="C634" s="327">
        <v>106</v>
      </c>
      <c r="D634" s="327">
        <v>62</v>
      </c>
      <c r="E634" s="327">
        <v>62</v>
      </c>
      <c r="F634" s="226">
        <v>100</v>
      </c>
      <c r="G634" s="327"/>
    </row>
    <row r="635" customHeight="1" spans="1:7">
      <c r="A635" s="325">
        <v>2081601</v>
      </c>
      <c r="B635" s="325" t="s">
        <v>70</v>
      </c>
      <c r="C635" s="327">
        <v>73</v>
      </c>
      <c r="D635" s="327">
        <v>52</v>
      </c>
      <c r="E635" s="327">
        <v>52</v>
      </c>
      <c r="F635" s="226"/>
      <c r="G635" s="327"/>
    </row>
    <row r="636" customHeight="1" spans="1:7">
      <c r="A636" s="325">
        <v>2081602</v>
      </c>
      <c r="B636" s="325" t="s">
        <v>71</v>
      </c>
      <c r="C636" s="327">
        <v>4</v>
      </c>
      <c r="D636" s="327">
        <v>2</v>
      </c>
      <c r="E636" s="327">
        <v>2</v>
      </c>
      <c r="F636" s="226"/>
      <c r="G636" s="327"/>
    </row>
    <row r="637" customHeight="1" spans="1:7">
      <c r="A637" s="325">
        <v>2081603</v>
      </c>
      <c r="B637" s="325" t="s">
        <v>72</v>
      </c>
      <c r="C637" s="327">
        <v>0</v>
      </c>
      <c r="D637" s="327">
        <v>0</v>
      </c>
      <c r="E637" s="327">
        <v>0</v>
      </c>
      <c r="F637" s="226"/>
      <c r="G637" s="327"/>
    </row>
    <row r="638" customHeight="1" spans="1:7">
      <c r="A638" s="325">
        <v>2081699</v>
      </c>
      <c r="B638" s="325" t="s">
        <v>507</v>
      </c>
      <c r="C638" s="327">
        <v>29</v>
      </c>
      <c r="D638" s="327">
        <v>8</v>
      </c>
      <c r="E638" s="327">
        <v>8</v>
      </c>
      <c r="F638" s="226"/>
      <c r="G638" s="327"/>
    </row>
    <row r="639" customHeight="1" spans="1:7">
      <c r="A639" s="325">
        <v>20819</v>
      </c>
      <c r="B639" s="326" t="s">
        <v>508</v>
      </c>
      <c r="C639" s="327">
        <v>9156</v>
      </c>
      <c r="D639" s="327">
        <v>12853</v>
      </c>
      <c r="E639" s="327">
        <v>10685</v>
      </c>
      <c r="F639" s="226">
        <v>83.1</v>
      </c>
      <c r="G639" s="327"/>
    </row>
    <row r="640" customHeight="1" spans="1:7">
      <c r="A640" s="325">
        <v>2081901</v>
      </c>
      <c r="B640" s="325" t="s">
        <v>509</v>
      </c>
      <c r="C640" s="327">
        <v>1000</v>
      </c>
      <c r="D640" s="327">
        <v>1825</v>
      </c>
      <c r="E640" s="327">
        <v>1825</v>
      </c>
      <c r="F640" s="226"/>
      <c r="G640" s="327"/>
    </row>
    <row r="641" customHeight="1" spans="1:7">
      <c r="A641" s="325">
        <v>2081902</v>
      </c>
      <c r="B641" s="325" t="s">
        <v>510</v>
      </c>
      <c r="C641" s="327">
        <v>8156</v>
      </c>
      <c r="D641" s="327">
        <v>11028</v>
      </c>
      <c r="E641" s="327">
        <v>8860</v>
      </c>
      <c r="F641" s="226"/>
      <c r="G641" s="327"/>
    </row>
    <row r="642" customHeight="1" spans="1:7">
      <c r="A642" s="325">
        <v>20820</v>
      </c>
      <c r="B642" s="326" t="s">
        <v>511</v>
      </c>
      <c r="C642" s="327">
        <v>0</v>
      </c>
      <c r="D642" s="327">
        <v>302</v>
      </c>
      <c r="E642" s="327">
        <v>302</v>
      </c>
      <c r="F642" s="226">
        <v>100</v>
      </c>
      <c r="G642" s="327"/>
    </row>
    <row r="643" customHeight="1" spans="1:7">
      <c r="A643" s="325">
        <v>2082001</v>
      </c>
      <c r="B643" s="325" t="s">
        <v>512</v>
      </c>
      <c r="C643" s="327"/>
      <c r="D643" s="327">
        <v>269</v>
      </c>
      <c r="E643" s="327">
        <v>269</v>
      </c>
      <c r="F643" s="226"/>
      <c r="G643" s="327"/>
    </row>
    <row r="644" customHeight="1" spans="1:7">
      <c r="A644" s="325">
        <v>2082002</v>
      </c>
      <c r="B644" s="325" t="s">
        <v>513</v>
      </c>
      <c r="C644" s="327"/>
      <c r="D644" s="327">
        <v>33</v>
      </c>
      <c r="E644" s="327">
        <v>33</v>
      </c>
      <c r="F644" s="226"/>
      <c r="G644" s="327"/>
    </row>
    <row r="645" customHeight="1" spans="1:7">
      <c r="A645" s="325">
        <v>20821</v>
      </c>
      <c r="B645" s="326" t="s">
        <v>514</v>
      </c>
      <c r="C645" s="327">
        <v>771</v>
      </c>
      <c r="D645" s="327">
        <v>1541</v>
      </c>
      <c r="E645" s="327">
        <v>1541</v>
      </c>
      <c r="F645" s="226">
        <v>100</v>
      </c>
      <c r="G645" s="327"/>
    </row>
    <row r="646" customHeight="1" spans="1:7">
      <c r="A646" s="325">
        <v>2082101</v>
      </c>
      <c r="B646" s="325" t="s">
        <v>515</v>
      </c>
      <c r="C646" s="327">
        <v>0</v>
      </c>
      <c r="D646" s="327">
        <v>0</v>
      </c>
      <c r="E646" s="327">
        <v>0</v>
      </c>
      <c r="F646" s="226"/>
      <c r="G646" s="327"/>
    </row>
    <row r="647" ht="33" customHeight="1" spans="1:7">
      <c r="A647" s="325">
        <v>2082102</v>
      </c>
      <c r="B647" s="325" t="s">
        <v>516</v>
      </c>
      <c r="C647" s="327">
        <v>771</v>
      </c>
      <c r="D647" s="327">
        <v>1541</v>
      </c>
      <c r="E647" s="327">
        <v>1541</v>
      </c>
      <c r="F647" s="226"/>
      <c r="G647" s="327"/>
    </row>
    <row r="648" ht="33" customHeight="1" spans="1:7">
      <c r="A648" s="325">
        <v>20824</v>
      </c>
      <c r="B648" s="326" t="s">
        <v>517</v>
      </c>
      <c r="C648" s="327">
        <v>0</v>
      </c>
      <c r="D648" s="327">
        <v>0</v>
      </c>
      <c r="E648" s="327">
        <v>0</v>
      </c>
      <c r="F648" s="226"/>
      <c r="G648" s="327"/>
    </row>
    <row r="649" ht="34" customHeight="1" spans="1:7">
      <c r="A649" s="325">
        <v>2082401</v>
      </c>
      <c r="B649" s="325" t="s">
        <v>518</v>
      </c>
      <c r="C649" s="327">
        <v>0</v>
      </c>
      <c r="D649" s="327">
        <v>0</v>
      </c>
      <c r="E649" s="327">
        <v>0</v>
      </c>
      <c r="F649" s="226"/>
      <c r="G649" s="327"/>
    </row>
    <row r="650" ht="31" customHeight="1" spans="1:7">
      <c r="A650" s="325">
        <v>2082402</v>
      </c>
      <c r="B650" s="325" t="s">
        <v>519</v>
      </c>
      <c r="C650" s="327">
        <v>0</v>
      </c>
      <c r="D650" s="327">
        <v>0</v>
      </c>
      <c r="E650" s="327">
        <v>0</v>
      </c>
      <c r="F650" s="226"/>
      <c r="G650" s="327"/>
    </row>
    <row r="651" customHeight="1" spans="1:7">
      <c r="A651" s="325">
        <v>20825</v>
      </c>
      <c r="B651" s="326" t="s">
        <v>520</v>
      </c>
      <c r="C651" s="327">
        <v>50</v>
      </c>
      <c r="D651" s="327">
        <v>27</v>
      </c>
      <c r="E651" s="327">
        <v>27</v>
      </c>
      <c r="F651" s="226">
        <v>100</v>
      </c>
      <c r="G651" s="327"/>
    </row>
    <row r="652" customHeight="1" spans="1:7">
      <c r="A652" s="325">
        <v>2082501</v>
      </c>
      <c r="B652" s="325" t="s">
        <v>521</v>
      </c>
      <c r="C652" s="327">
        <v>0</v>
      </c>
      <c r="D652" s="327">
        <v>0</v>
      </c>
      <c r="E652" s="327">
        <v>0</v>
      </c>
      <c r="F652" s="226"/>
      <c r="G652" s="327"/>
    </row>
    <row r="653" ht="31" customHeight="1" spans="1:7">
      <c r="A653" s="325">
        <v>2082502</v>
      </c>
      <c r="B653" s="325" t="s">
        <v>522</v>
      </c>
      <c r="C653" s="327">
        <v>50</v>
      </c>
      <c r="D653" s="327">
        <v>27</v>
      </c>
      <c r="E653" s="327">
        <v>27</v>
      </c>
      <c r="F653" s="226"/>
      <c r="G653" s="327"/>
    </row>
    <row r="654" ht="33" customHeight="1" spans="1:7">
      <c r="A654" s="325">
        <v>20826</v>
      </c>
      <c r="B654" s="326" t="s">
        <v>523</v>
      </c>
      <c r="C654" s="327">
        <v>13813</v>
      </c>
      <c r="D654" s="327">
        <v>12452</v>
      </c>
      <c r="E654" s="327">
        <v>12452</v>
      </c>
      <c r="F654" s="226">
        <v>100</v>
      </c>
      <c r="G654" s="327"/>
    </row>
    <row r="655" ht="36" customHeight="1" spans="1:7">
      <c r="A655" s="325">
        <v>2082601</v>
      </c>
      <c r="B655" s="325" t="s">
        <v>524</v>
      </c>
      <c r="C655" s="327">
        <v>0</v>
      </c>
      <c r="D655" s="327">
        <v>0</v>
      </c>
      <c r="E655" s="327">
        <v>0</v>
      </c>
      <c r="F655" s="226"/>
      <c r="G655" s="327"/>
    </row>
    <row r="656" ht="36" customHeight="1" spans="1:7">
      <c r="A656" s="325">
        <v>2082602</v>
      </c>
      <c r="B656" s="325" t="s">
        <v>525</v>
      </c>
      <c r="C656" s="328">
        <v>13813</v>
      </c>
      <c r="D656" s="328">
        <v>12452</v>
      </c>
      <c r="E656" s="328">
        <v>12452</v>
      </c>
      <c r="F656" s="226"/>
      <c r="G656" s="327"/>
    </row>
    <row r="657" ht="36" customHeight="1" spans="1:7">
      <c r="A657" s="325">
        <v>2082699</v>
      </c>
      <c r="B657" s="325" t="s">
        <v>526</v>
      </c>
      <c r="C657" s="327">
        <v>0</v>
      </c>
      <c r="D657" s="327">
        <v>0</v>
      </c>
      <c r="E657" s="327">
        <v>0</v>
      </c>
      <c r="F657" s="226"/>
      <c r="G657" s="327"/>
    </row>
    <row r="658" ht="32" customHeight="1" spans="1:7">
      <c r="A658" s="325">
        <v>20827</v>
      </c>
      <c r="B658" s="326" t="s">
        <v>527</v>
      </c>
      <c r="C658" s="327">
        <v>0</v>
      </c>
      <c r="D658" s="327">
        <v>0</v>
      </c>
      <c r="E658" s="327">
        <v>0</v>
      </c>
      <c r="F658" s="226"/>
      <c r="G658" s="327"/>
    </row>
    <row r="659" customHeight="1" spans="1:7">
      <c r="A659" s="325">
        <v>2082701</v>
      </c>
      <c r="B659" s="325" t="s">
        <v>528</v>
      </c>
      <c r="C659" s="327">
        <v>0</v>
      </c>
      <c r="D659" s="327">
        <v>0</v>
      </c>
      <c r="E659" s="327">
        <v>0</v>
      </c>
      <c r="F659" s="226"/>
      <c r="G659" s="327"/>
    </row>
    <row r="660" ht="30" customHeight="1" spans="1:7">
      <c r="A660" s="325">
        <v>2082702</v>
      </c>
      <c r="B660" s="325" t="s">
        <v>529</v>
      </c>
      <c r="C660" s="327">
        <v>0</v>
      </c>
      <c r="D660" s="327">
        <v>0</v>
      </c>
      <c r="E660" s="327">
        <v>0</v>
      </c>
      <c r="F660" s="226"/>
      <c r="G660" s="327"/>
    </row>
    <row r="661" ht="30" customHeight="1" spans="1:7">
      <c r="A661" s="325">
        <v>2082799</v>
      </c>
      <c r="B661" s="325" t="s">
        <v>530</v>
      </c>
      <c r="C661" s="327">
        <v>0</v>
      </c>
      <c r="D661" s="327">
        <v>0</v>
      </c>
      <c r="E661" s="327">
        <v>0</v>
      </c>
      <c r="F661" s="226"/>
      <c r="G661" s="327"/>
    </row>
    <row r="662" customHeight="1" spans="1:7">
      <c r="A662" s="325">
        <v>20828</v>
      </c>
      <c r="B662" s="326" t="s">
        <v>531</v>
      </c>
      <c r="C662" s="327">
        <v>502</v>
      </c>
      <c r="D662" s="327">
        <v>1597</v>
      </c>
      <c r="E662" s="327">
        <v>1597</v>
      </c>
      <c r="F662" s="226">
        <v>100</v>
      </c>
      <c r="G662" s="327"/>
    </row>
    <row r="663" customHeight="1" spans="1:7">
      <c r="A663" s="325">
        <v>2082801</v>
      </c>
      <c r="B663" s="325" t="s">
        <v>70</v>
      </c>
      <c r="C663" s="327">
        <v>118</v>
      </c>
      <c r="D663" s="327">
        <v>89</v>
      </c>
      <c r="E663" s="327">
        <v>89</v>
      </c>
      <c r="F663" s="226"/>
      <c r="G663" s="327"/>
    </row>
    <row r="664" customHeight="1" spans="1:7">
      <c r="A664" s="325">
        <v>2082802</v>
      </c>
      <c r="B664" s="325" t="s">
        <v>71</v>
      </c>
      <c r="C664" s="327">
        <v>0</v>
      </c>
      <c r="D664" s="327">
        <v>10</v>
      </c>
      <c r="E664" s="327">
        <v>10</v>
      </c>
      <c r="F664" s="226"/>
      <c r="G664" s="327"/>
    </row>
    <row r="665" customHeight="1" spans="1:7">
      <c r="A665" s="325">
        <v>2082803</v>
      </c>
      <c r="B665" s="325" t="s">
        <v>72</v>
      </c>
      <c r="C665" s="327">
        <v>4</v>
      </c>
      <c r="D665" s="327">
        <v>0</v>
      </c>
      <c r="E665" s="327">
        <v>0</v>
      </c>
      <c r="F665" s="226"/>
      <c r="G665" s="327"/>
    </row>
    <row r="666" customHeight="1" spans="1:7">
      <c r="A666" s="325">
        <v>2082804</v>
      </c>
      <c r="B666" s="325" t="s">
        <v>532</v>
      </c>
      <c r="C666" s="327">
        <v>199</v>
      </c>
      <c r="D666" s="327">
        <v>166</v>
      </c>
      <c r="E666" s="327">
        <v>166</v>
      </c>
      <c r="F666" s="226"/>
      <c r="G666" s="327"/>
    </row>
    <row r="667" customHeight="1" spans="1:7">
      <c r="A667" s="325">
        <v>2082805</v>
      </c>
      <c r="B667" s="325" t="s">
        <v>533</v>
      </c>
      <c r="C667" s="327">
        <v>0</v>
      </c>
      <c r="D667" s="327">
        <v>0</v>
      </c>
      <c r="E667" s="327">
        <v>0</v>
      </c>
      <c r="F667" s="226"/>
      <c r="G667" s="327"/>
    </row>
    <row r="668" customHeight="1" spans="1:7">
      <c r="A668" s="325">
        <v>2082850</v>
      </c>
      <c r="B668" s="325" t="s">
        <v>79</v>
      </c>
      <c r="C668" s="327">
        <v>141</v>
      </c>
      <c r="D668" s="327">
        <v>105</v>
      </c>
      <c r="E668" s="327">
        <v>105</v>
      </c>
      <c r="F668" s="226"/>
      <c r="G668" s="327"/>
    </row>
    <row r="669" customHeight="1" spans="1:7">
      <c r="A669" s="325">
        <v>2082899</v>
      </c>
      <c r="B669" s="325" t="s">
        <v>534</v>
      </c>
      <c r="C669" s="327">
        <v>40</v>
      </c>
      <c r="D669" s="327">
        <v>1227</v>
      </c>
      <c r="E669" s="327">
        <v>1227</v>
      </c>
      <c r="F669" s="226"/>
      <c r="G669" s="327"/>
    </row>
    <row r="670" ht="29" customHeight="1" spans="1:7">
      <c r="A670" s="325">
        <v>20830</v>
      </c>
      <c r="B670" s="326" t="s">
        <v>535</v>
      </c>
      <c r="C670" s="327">
        <v>90</v>
      </c>
      <c r="D670" s="327">
        <v>1784</v>
      </c>
      <c r="E670" s="327">
        <v>1784</v>
      </c>
      <c r="F670" s="226">
        <v>100</v>
      </c>
      <c r="G670" s="327"/>
    </row>
    <row r="671" ht="33" customHeight="1" spans="1:7">
      <c r="A671" s="325">
        <v>2083001</v>
      </c>
      <c r="B671" s="325" t="s">
        <v>536</v>
      </c>
      <c r="C671" s="327">
        <v>90</v>
      </c>
      <c r="D671" s="327">
        <v>332</v>
      </c>
      <c r="E671" s="327">
        <v>332</v>
      </c>
      <c r="F671" s="226"/>
      <c r="G671" s="327"/>
    </row>
    <row r="672" ht="33" customHeight="1" spans="1:7">
      <c r="A672" s="325">
        <v>2083099</v>
      </c>
      <c r="B672" s="325" t="s">
        <v>537</v>
      </c>
      <c r="C672" s="327">
        <v>0</v>
      </c>
      <c r="D672" s="327">
        <v>1452</v>
      </c>
      <c r="E672" s="327">
        <v>1452</v>
      </c>
      <c r="F672" s="226"/>
      <c r="G672" s="327"/>
    </row>
    <row r="673" customHeight="1" spans="1:7">
      <c r="A673" s="325">
        <v>20899</v>
      </c>
      <c r="B673" s="326" t="s">
        <v>538</v>
      </c>
      <c r="C673" s="327">
        <v>142</v>
      </c>
      <c r="D673" s="327">
        <v>0</v>
      </c>
      <c r="E673" s="327">
        <v>0</v>
      </c>
      <c r="F673" s="226"/>
      <c r="G673" s="327"/>
    </row>
    <row r="674" customHeight="1" spans="1:7">
      <c r="A674" s="325">
        <v>2089999</v>
      </c>
      <c r="B674" s="325" t="s">
        <v>539</v>
      </c>
      <c r="C674" s="327">
        <v>142</v>
      </c>
      <c r="D674" s="327">
        <v>0</v>
      </c>
      <c r="E674" s="327">
        <v>0</v>
      </c>
      <c r="F674" s="222"/>
      <c r="G674" s="222">
        <v>0</v>
      </c>
    </row>
    <row r="675" customHeight="1" spans="1:7">
      <c r="A675" s="325">
        <v>210</v>
      </c>
      <c r="B675" s="326" t="s">
        <v>46</v>
      </c>
      <c r="C675" s="327">
        <v>28020</v>
      </c>
      <c r="D675" s="327">
        <v>29141</v>
      </c>
      <c r="E675" s="327">
        <v>30799</v>
      </c>
      <c r="F675" s="226">
        <v>105.7</v>
      </c>
      <c r="G675" s="222">
        <v>109.7</v>
      </c>
    </row>
    <row r="676" customHeight="1" spans="1:7">
      <c r="A676" s="325">
        <v>21001</v>
      </c>
      <c r="B676" s="326" t="s">
        <v>540</v>
      </c>
      <c r="C676" s="327">
        <v>1029</v>
      </c>
      <c r="D676" s="327">
        <v>1021</v>
      </c>
      <c r="E676" s="327">
        <v>1021</v>
      </c>
      <c r="F676" s="226">
        <v>100</v>
      </c>
      <c r="G676" s="327"/>
    </row>
    <row r="677" customHeight="1" spans="1:7">
      <c r="A677" s="325">
        <v>2100101</v>
      </c>
      <c r="B677" s="325" t="s">
        <v>70</v>
      </c>
      <c r="C677" s="327">
        <v>1029</v>
      </c>
      <c r="D677" s="327">
        <v>1021</v>
      </c>
      <c r="E677" s="327">
        <v>1021</v>
      </c>
      <c r="F677" s="226"/>
      <c r="G677" s="327"/>
    </row>
    <row r="678" customHeight="1" spans="1:7">
      <c r="A678" s="325">
        <v>2100102</v>
      </c>
      <c r="B678" s="325" t="s">
        <v>71</v>
      </c>
      <c r="C678" s="327">
        <v>0</v>
      </c>
      <c r="D678" s="327">
        <v>0</v>
      </c>
      <c r="E678" s="327">
        <v>0</v>
      </c>
      <c r="F678" s="226"/>
      <c r="G678" s="327"/>
    </row>
    <row r="679" customHeight="1" spans="1:7">
      <c r="A679" s="325">
        <v>2100103</v>
      </c>
      <c r="B679" s="325" t="s">
        <v>72</v>
      </c>
      <c r="C679" s="327">
        <v>0</v>
      </c>
      <c r="D679" s="327">
        <v>0</v>
      </c>
      <c r="E679" s="327">
        <v>0</v>
      </c>
      <c r="F679" s="226"/>
      <c r="G679" s="327"/>
    </row>
    <row r="680" customHeight="1" spans="1:7">
      <c r="A680" s="325">
        <v>2100199</v>
      </c>
      <c r="B680" s="325" t="s">
        <v>541</v>
      </c>
      <c r="C680" s="327">
        <v>0</v>
      </c>
      <c r="D680" s="327"/>
      <c r="E680" s="327"/>
      <c r="F680" s="226"/>
      <c r="G680" s="222"/>
    </row>
    <row r="681" customHeight="1" spans="1:7">
      <c r="A681" s="325">
        <v>21002</v>
      </c>
      <c r="B681" s="326" t="s">
        <v>542</v>
      </c>
      <c r="C681" s="327">
        <v>260</v>
      </c>
      <c r="D681" s="327">
        <v>553</v>
      </c>
      <c r="E681" s="327">
        <v>553</v>
      </c>
      <c r="F681" s="226">
        <v>100</v>
      </c>
      <c r="G681" s="327"/>
    </row>
    <row r="682" customHeight="1" spans="1:7">
      <c r="A682" s="325">
        <v>2100201</v>
      </c>
      <c r="B682" s="325" t="s">
        <v>543</v>
      </c>
      <c r="C682" s="327">
        <v>0</v>
      </c>
      <c r="D682" s="327"/>
      <c r="E682" s="327"/>
      <c r="F682" s="226"/>
      <c r="G682" s="327"/>
    </row>
    <row r="683" customHeight="1" spans="1:7">
      <c r="A683" s="325">
        <v>2100202</v>
      </c>
      <c r="B683" s="325" t="s">
        <v>544</v>
      </c>
      <c r="C683" s="327">
        <v>0</v>
      </c>
      <c r="D683" s="327">
        <v>20</v>
      </c>
      <c r="E683" s="327">
        <v>20</v>
      </c>
      <c r="F683" s="226"/>
      <c r="G683" s="327"/>
    </row>
    <row r="684" customHeight="1" spans="1:7">
      <c r="A684" s="325">
        <v>2100203</v>
      </c>
      <c r="B684" s="325" t="s">
        <v>545</v>
      </c>
      <c r="C684" s="327">
        <v>0</v>
      </c>
      <c r="D684" s="327">
        <v>0</v>
      </c>
      <c r="E684" s="327">
        <v>0</v>
      </c>
      <c r="F684" s="226"/>
      <c r="G684" s="327"/>
    </row>
    <row r="685" customHeight="1" spans="1:7">
      <c r="A685" s="325">
        <v>2100204</v>
      </c>
      <c r="B685" s="325" t="s">
        <v>546</v>
      </c>
      <c r="C685" s="327">
        <v>0</v>
      </c>
      <c r="D685" s="327">
        <v>0</v>
      </c>
      <c r="E685" s="327">
        <v>0</v>
      </c>
      <c r="F685" s="226"/>
      <c r="G685" s="327"/>
    </row>
    <row r="686" customHeight="1" spans="1:7">
      <c r="A686" s="325">
        <v>2100205</v>
      </c>
      <c r="B686" s="325" t="s">
        <v>547</v>
      </c>
      <c r="C686" s="327">
        <v>0</v>
      </c>
      <c r="D686" s="327">
        <v>0</v>
      </c>
      <c r="E686" s="327">
        <v>0</v>
      </c>
      <c r="F686" s="226"/>
      <c r="G686" s="327"/>
    </row>
    <row r="687" customHeight="1" spans="1:7">
      <c r="A687" s="325">
        <v>2100206</v>
      </c>
      <c r="B687" s="325" t="s">
        <v>548</v>
      </c>
      <c r="C687" s="327">
        <v>0</v>
      </c>
      <c r="D687" s="327">
        <v>0</v>
      </c>
      <c r="E687" s="327">
        <v>0</v>
      </c>
      <c r="F687" s="226"/>
      <c r="G687" s="327"/>
    </row>
    <row r="688" customHeight="1" spans="1:7">
      <c r="A688" s="325">
        <v>2100207</v>
      </c>
      <c r="B688" s="325" t="s">
        <v>549</v>
      </c>
      <c r="C688" s="327">
        <v>0</v>
      </c>
      <c r="D688" s="327">
        <v>0</v>
      </c>
      <c r="E688" s="327">
        <v>0</v>
      </c>
      <c r="F688" s="226"/>
      <c r="G688" s="327"/>
    </row>
    <row r="689" customHeight="1" spans="1:7">
      <c r="A689" s="325">
        <v>2100208</v>
      </c>
      <c r="B689" s="325" t="s">
        <v>550</v>
      </c>
      <c r="C689" s="327">
        <v>0</v>
      </c>
      <c r="D689" s="327">
        <v>0</v>
      </c>
      <c r="E689" s="327">
        <v>0</v>
      </c>
      <c r="F689" s="226"/>
      <c r="G689" s="327"/>
    </row>
    <row r="690" customHeight="1" spans="1:7">
      <c r="A690" s="325">
        <v>2100209</v>
      </c>
      <c r="B690" s="325" t="s">
        <v>551</v>
      </c>
      <c r="C690" s="327">
        <v>0</v>
      </c>
      <c r="D690" s="327">
        <v>0</v>
      </c>
      <c r="E690" s="327">
        <v>0</v>
      </c>
      <c r="F690" s="226"/>
      <c r="G690" s="327"/>
    </row>
    <row r="691" customHeight="1" spans="1:7">
      <c r="A691" s="325">
        <v>2100210</v>
      </c>
      <c r="B691" s="325" t="s">
        <v>552</v>
      </c>
      <c r="C691" s="327">
        <v>0</v>
      </c>
      <c r="D691" s="327">
        <v>0</v>
      </c>
      <c r="E691" s="327">
        <v>0</v>
      </c>
      <c r="F691" s="226"/>
      <c r="G691" s="327"/>
    </row>
    <row r="692" customHeight="1" spans="1:7">
      <c r="A692" s="325">
        <v>2100211</v>
      </c>
      <c r="B692" s="325" t="s">
        <v>553</v>
      </c>
      <c r="C692" s="327">
        <v>0</v>
      </c>
      <c r="D692" s="327">
        <v>0</v>
      </c>
      <c r="E692" s="327">
        <v>0</v>
      </c>
      <c r="F692" s="226"/>
      <c r="G692" s="327"/>
    </row>
    <row r="693" customHeight="1" spans="1:7">
      <c r="A693" s="325">
        <v>2100212</v>
      </c>
      <c r="B693" s="325" t="s">
        <v>554</v>
      </c>
      <c r="C693" s="327">
        <v>0</v>
      </c>
      <c r="D693" s="327">
        <v>0</v>
      </c>
      <c r="E693" s="327">
        <v>0</v>
      </c>
      <c r="F693" s="226"/>
      <c r="G693" s="327"/>
    </row>
    <row r="694" customHeight="1" spans="1:7">
      <c r="A694" s="325">
        <v>2100213</v>
      </c>
      <c r="B694" s="325" t="s">
        <v>555</v>
      </c>
      <c r="C694" s="327">
        <v>0</v>
      </c>
      <c r="D694" s="327">
        <v>0</v>
      </c>
      <c r="E694" s="327">
        <v>0</v>
      </c>
      <c r="F694" s="226"/>
      <c r="G694" s="327"/>
    </row>
    <row r="695" customHeight="1" spans="1:7">
      <c r="A695" s="325">
        <v>2100299</v>
      </c>
      <c r="B695" s="325" t="s">
        <v>556</v>
      </c>
      <c r="C695" s="327">
        <v>260</v>
      </c>
      <c r="D695" s="327">
        <v>533</v>
      </c>
      <c r="E695" s="327">
        <v>533</v>
      </c>
      <c r="F695" s="226"/>
      <c r="G695" s="327"/>
    </row>
    <row r="696" customHeight="1" spans="1:7">
      <c r="A696" s="325">
        <v>21003</v>
      </c>
      <c r="B696" s="326" t="s">
        <v>557</v>
      </c>
      <c r="C696" s="327">
        <v>8835</v>
      </c>
      <c r="D696" s="327">
        <v>7415</v>
      </c>
      <c r="E696" s="327">
        <v>7415</v>
      </c>
      <c r="F696" s="226">
        <v>100</v>
      </c>
      <c r="G696" s="327"/>
    </row>
    <row r="697" customHeight="1" spans="1:7">
      <c r="A697" s="325">
        <v>2100301</v>
      </c>
      <c r="B697" s="325" t="s">
        <v>558</v>
      </c>
      <c r="C697" s="327">
        <v>0</v>
      </c>
      <c r="D697" s="327">
        <v>0</v>
      </c>
      <c r="E697" s="327">
        <v>0</v>
      </c>
      <c r="F697" s="226"/>
      <c r="G697" s="327"/>
    </row>
    <row r="698" customHeight="1" spans="1:7">
      <c r="A698" s="325">
        <v>2100302</v>
      </c>
      <c r="B698" s="325" t="s">
        <v>559</v>
      </c>
      <c r="C698" s="327">
        <v>8690</v>
      </c>
      <c r="D698" s="327">
        <v>6808</v>
      </c>
      <c r="E698" s="327">
        <v>6808</v>
      </c>
      <c r="F698" s="226"/>
      <c r="G698" s="327"/>
    </row>
    <row r="699" customHeight="1" spans="1:7">
      <c r="A699" s="325">
        <v>2100399</v>
      </c>
      <c r="B699" s="325" t="s">
        <v>560</v>
      </c>
      <c r="C699" s="327">
        <v>145</v>
      </c>
      <c r="D699" s="327">
        <v>607</v>
      </c>
      <c r="E699" s="327">
        <v>607</v>
      </c>
      <c r="F699" s="226"/>
      <c r="G699" s="327"/>
    </row>
    <row r="700" customHeight="1" spans="1:7">
      <c r="A700" s="325">
        <v>21004</v>
      </c>
      <c r="B700" s="326" t="s">
        <v>561</v>
      </c>
      <c r="C700" s="327">
        <v>5085</v>
      </c>
      <c r="D700" s="327">
        <v>7505</v>
      </c>
      <c r="E700" s="327">
        <v>7505</v>
      </c>
      <c r="F700" s="226">
        <v>100</v>
      </c>
      <c r="G700" s="327"/>
    </row>
    <row r="701" customHeight="1" spans="1:7">
      <c r="A701" s="325">
        <v>2100401</v>
      </c>
      <c r="B701" s="325" t="s">
        <v>562</v>
      </c>
      <c r="C701" s="327">
        <v>694</v>
      </c>
      <c r="D701" s="327">
        <v>665</v>
      </c>
      <c r="E701" s="327">
        <v>665</v>
      </c>
      <c r="F701" s="226"/>
      <c r="G701" s="327"/>
    </row>
    <row r="702" customHeight="1" spans="1:7">
      <c r="A702" s="325">
        <v>2100402</v>
      </c>
      <c r="B702" s="325" t="s">
        <v>563</v>
      </c>
      <c r="C702" s="327">
        <v>0</v>
      </c>
      <c r="D702" s="327"/>
      <c r="E702" s="327"/>
      <c r="F702" s="226"/>
      <c r="G702" s="327"/>
    </row>
    <row r="703" customHeight="1" spans="1:7">
      <c r="A703" s="325">
        <v>2100403</v>
      </c>
      <c r="B703" s="325" t="s">
        <v>564</v>
      </c>
      <c r="C703" s="327">
        <v>1058</v>
      </c>
      <c r="D703" s="327">
        <v>1054</v>
      </c>
      <c r="E703" s="327">
        <v>1054</v>
      </c>
      <c r="F703" s="226"/>
      <c r="G703" s="327"/>
    </row>
    <row r="704" customHeight="1" spans="1:7">
      <c r="A704" s="325">
        <v>2100404</v>
      </c>
      <c r="B704" s="325" t="s">
        <v>565</v>
      </c>
      <c r="C704" s="327">
        <v>0</v>
      </c>
      <c r="D704" s="327">
        <v>0</v>
      </c>
      <c r="E704" s="327">
        <v>0</v>
      </c>
      <c r="F704" s="226"/>
      <c r="G704" s="327"/>
    </row>
    <row r="705" customHeight="1" spans="1:7">
      <c r="A705" s="325">
        <v>2100405</v>
      </c>
      <c r="B705" s="325" t="s">
        <v>566</v>
      </c>
      <c r="C705" s="327">
        <v>0</v>
      </c>
      <c r="D705" s="327">
        <v>0</v>
      </c>
      <c r="E705" s="327">
        <v>0</v>
      </c>
      <c r="F705" s="226"/>
      <c r="G705" s="327"/>
    </row>
    <row r="706" customHeight="1" spans="1:7">
      <c r="A706" s="325">
        <v>2100406</v>
      </c>
      <c r="B706" s="325" t="s">
        <v>567</v>
      </c>
      <c r="C706" s="327">
        <v>0</v>
      </c>
      <c r="D706" s="327">
        <v>0</v>
      </c>
      <c r="E706" s="327">
        <v>0</v>
      </c>
      <c r="F706" s="226"/>
      <c r="G706" s="327"/>
    </row>
    <row r="707" customHeight="1" spans="1:7">
      <c r="A707" s="325">
        <v>2100407</v>
      </c>
      <c r="B707" s="325" t="s">
        <v>568</v>
      </c>
      <c r="C707" s="327">
        <v>0</v>
      </c>
      <c r="D707" s="327">
        <v>0</v>
      </c>
      <c r="E707" s="327">
        <v>0</v>
      </c>
      <c r="F707" s="226"/>
      <c r="G707" s="327"/>
    </row>
    <row r="708" customHeight="1" spans="1:7">
      <c r="A708" s="325">
        <v>2100408</v>
      </c>
      <c r="B708" s="325" t="s">
        <v>569</v>
      </c>
      <c r="C708" s="327">
        <v>2665</v>
      </c>
      <c r="D708" s="327">
        <v>3519</v>
      </c>
      <c r="E708" s="327">
        <v>3519</v>
      </c>
      <c r="F708" s="226"/>
      <c r="G708" s="327"/>
    </row>
    <row r="709" customHeight="1" spans="1:7">
      <c r="A709" s="325">
        <v>2100409</v>
      </c>
      <c r="B709" s="325" t="s">
        <v>570</v>
      </c>
      <c r="C709" s="327">
        <v>668</v>
      </c>
      <c r="D709" s="327">
        <v>2230</v>
      </c>
      <c r="E709" s="327">
        <v>2230</v>
      </c>
      <c r="F709" s="226"/>
      <c r="G709" s="327"/>
    </row>
    <row r="710" customHeight="1" spans="1:7">
      <c r="A710" s="325">
        <v>2100410</v>
      </c>
      <c r="B710" s="325" t="s">
        <v>571</v>
      </c>
      <c r="C710" s="327">
        <v>0</v>
      </c>
      <c r="D710" s="327"/>
      <c r="E710" s="327"/>
      <c r="F710" s="226"/>
      <c r="G710" s="327"/>
    </row>
    <row r="711" customHeight="1" spans="1:7">
      <c r="A711" s="325">
        <v>2100499</v>
      </c>
      <c r="B711" s="325" t="s">
        <v>572</v>
      </c>
      <c r="C711" s="327">
        <v>0</v>
      </c>
      <c r="D711" s="327">
        <v>37</v>
      </c>
      <c r="E711" s="327">
        <v>37</v>
      </c>
      <c r="F711" s="226"/>
      <c r="G711" s="327"/>
    </row>
    <row r="712" customHeight="1" spans="1:7">
      <c r="A712" s="325">
        <v>21006</v>
      </c>
      <c r="B712" s="326" t="s">
        <v>573</v>
      </c>
      <c r="C712" s="327">
        <v>15</v>
      </c>
      <c r="D712" s="327">
        <v>15</v>
      </c>
      <c r="E712" s="327">
        <v>15</v>
      </c>
      <c r="F712" s="226">
        <v>100</v>
      </c>
      <c r="G712" s="327"/>
    </row>
    <row r="713" customHeight="1" spans="1:7">
      <c r="A713" s="325">
        <v>2100601</v>
      </c>
      <c r="B713" s="325" t="s">
        <v>574</v>
      </c>
      <c r="C713" s="327">
        <v>15</v>
      </c>
      <c r="D713" s="327">
        <v>15</v>
      </c>
      <c r="E713" s="327">
        <v>15</v>
      </c>
      <c r="F713" s="226"/>
      <c r="G713" s="327"/>
    </row>
    <row r="714" customHeight="1" spans="1:7">
      <c r="A714" s="325">
        <v>2100699</v>
      </c>
      <c r="B714" s="325" t="s">
        <v>575</v>
      </c>
      <c r="C714" s="327">
        <v>0</v>
      </c>
      <c r="D714" s="327">
        <v>0</v>
      </c>
      <c r="E714" s="327">
        <v>0</v>
      </c>
      <c r="F714" s="226"/>
      <c r="G714" s="327"/>
    </row>
    <row r="715" customHeight="1" spans="1:7">
      <c r="A715" s="325">
        <v>21007</v>
      </c>
      <c r="B715" s="326" t="s">
        <v>576</v>
      </c>
      <c r="C715" s="327">
        <v>1617</v>
      </c>
      <c r="D715" s="327">
        <v>1618</v>
      </c>
      <c r="E715" s="327">
        <v>1918</v>
      </c>
      <c r="F715" s="226">
        <v>118.5</v>
      </c>
      <c r="G715" s="327"/>
    </row>
    <row r="716" customHeight="1" spans="1:7">
      <c r="A716" s="325">
        <v>2100716</v>
      </c>
      <c r="B716" s="325" t="s">
        <v>577</v>
      </c>
      <c r="C716" s="327">
        <v>0</v>
      </c>
      <c r="D716" s="327"/>
      <c r="E716" s="327"/>
      <c r="F716" s="226"/>
      <c r="G716" s="327"/>
    </row>
    <row r="717" customHeight="1" spans="1:7">
      <c r="A717" s="325">
        <v>2100717</v>
      </c>
      <c r="B717" s="325" t="s">
        <v>578</v>
      </c>
      <c r="C717" s="327">
        <v>1320</v>
      </c>
      <c r="D717" s="327">
        <v>301</v>
      </c>
      <c r="E717" s="327">
        <v>301</v>
      </c>
      <c r="F717" s="226"/>
      <c r="G717" s="327"/>
    </row>
    <row r="718" customHeight="1" spans="1:7">
      <c r="A718" s="325">
        <v>2100799</v>
      </c>
      <c r="B718" s="325" t="s">
        <v>579</v>
      </c>
      <c r="C718" s="327">
        <v>297</v>
      </c>
      <c r="D718" s="327">
        <v>1317</v>
      </c>
      <c r="E718" s="327">
        <v>1617</v>
      </c>
      <c r="F718" s="226"/>
      <c r="G718" s="327"/>
    </row>
    <row r="719" customHeight="1" spans="1:7">
      <c r="A719" s="325">
        <v>21011</v>
      </c>
      <c r="B719" s="326" t="s">
        <v>580</v>
      </c>
      <c r="C719" s="327">
        <v>5016</v>
      </c>
      <c r="D719" s="327">
        <v>5053</v>
      </c>
      <c r="E719" s="327">
        <v>5233</v>
      </c>
      <c r="F719" s="226">
        <v>103.6</v>
      </c>
      <c r="G719" s="327"/>
    </row>
    <row r="720" customHeight="1" spans="1:7">
      <c r="A720" s="325">
        <v>2101101</v>
      </c>
      <c r="B720" s="325" t="s">
        <v>581</v>
      </c>
      <c r="C720" s="327">
        <v>1624</v>
      </c>
      <c r="D720" s="327">
        <v>1650</v>
      </c>
      <c r="E720" s="327">
        <v>1650</v>
      </c>
      <c r="F720" s="226"/>
      <c r="G720" s="327"/>
    </row>
    <row r="721" customHeight="1" spans="1:7">
      <c r="A721" s="325">
        <v>2101102</v>
      </c>
      <c r="B721" s="325" t="s">
        <v>582</v>
      </c>
      <c r="C721" s="327">
        <v>3392</v>
      </c>
      <c r="D721" s="327">
        <v>3403</v>
      </c>
      <c r="E721" s="327">
        <v>3583</v>
      </c>
      <c r="F721" s="226"/>
      <c r="G721" s="327"/>
    </row>
    <row r="722" ht="28" customHeight="1" spans="1:7">
      <c r="A722" s="325">
        <v>2101103</v>
      </c>
      <c r="B722" s="325" t="s">
        <v>583</v>
      </c>
      <c r="C722" s="327">
        <v>0</v>
      </c>
      <c r="D722" s="327">
        <v>0</v>
      </c>
      <c r="E722" s="327">
        <v>0</v>
      </c>
      <c r="F722" s="226"/>
      <c r="G722" s="327"/>
    </row>
    <row r="723" ht="31" customHeight="1" spans="1:7">
      <c r="A723" s="325">
        <v>2101199</v>
      </c>
      <c r="B723" s="325" t="s">
        <v>584</v>
      </c>
      <c r="C723" s="327">
        <v>0</v>
      </c>
      <c r="D723" s="327"/>
      <c r="E723" s="327"/>
      <c r="F723" s="226"/>
      <c r="G723" s="327"/>
    </row>
    <row r="724" ht="36" customHeight="1" spans="1:7">
      <c r="A724" s="325">
        <v>21012</v>
      </c>
      <c r="B724" s="326" t="s">
        <v>585</v>
      </c>
      <c r="C724" s="327">
        <v>3237</v>
      </c>
      <c r="D724" s="327">
        <v>2817</v>
      </c>
      <c r="E724" s="327">
        <v>2817</v>
      </c>
      <c r="F724" s="226">
        <v>100</v>
      </c>
      <c r="G724" s="327"/>
    </row>
    <row r="725" ht="36" customHeight="1" spans="1:7">
      <c r="A725" s="325">
        <v>2101201</v>
      </c>
      <c r="B725" s="325" t="s">
        <v>586</v>
      </c>
      <c r="C725" s="327">
        <v>200</v>
      </c>
      <c r="D725" s="327"/>
      <c r="E725" s="327"/>
      <c r="F725" s="226"/>
      <c r="G725" s="327"/>
    </row>
    <row r="726" ht="36" customHeight="1" spans="1:7">
      <c r="A726" s="325">
        <v>2101202</v>
      </c>
      <c r="B726" s="325" t="s">
        <v>587</v>
      </c>
      <c r="C726" s="327">
        <v>3037</v>
      </c>
      <c r="D726" s="327">
        <v>2817</v>
      </c>
      <c r="E726" s="327">
        <v>2817</v>
      </c>
      <c r="F726" s="226">
        <v>100</v>
      </c>
      <c r="G726" s="327"/>
    </row>
    <row r="727" ht="36" customHeight="1" spans="1:7">
      <c r="A727" s="325">
        <v>2101299</v>
      </c>
      <c r="B727" s="325" t="s">
        <v>588</v>
      </c>
      <c r="C727" s="327">
        <v>0</v>
      </c>
      <c r="D727" s="327">
        <v>0</v>
      </c>
      <c r="E727" s="327">
        <v>0</v>
      </c>
      <c r="F727" s="226"/>
      <c r="G727" s="327"/>
    </row>
    <row r="728" customHeight="1" spans="1:7">
      <c r="A728" s="325">
        <v>21013</v>
      </c>
      <c r="B728" s="326" t="s">
        <v>589</v>
      </c>
      <c r="C728" s="327">
        <v>2300</v>
      </c>
      <c r="D728" s="327">
        <v>2300</v>
      </c>
      <c r="E728" s="327">
        <v>2300</v>
      </c>
      <c r="F728" s="226">
        <v>100</v>
      </c>
      <c r="G728" s="327"/>
    </row>
    <row r="729" customHeight="1" spans="1:7">
      <c r="A729" s="325">
        <v>2101301</v>
      </c>
      <c r="B729" s="325" t="s">
        <v>590</v>
      </c>
      <c r="C729" s="327">
        <v>2300</v>
      </c>
      <c r="D729" s="327">
        <v>2300</v>
      </c>
      <c r="E729" s="327">
        <v>2300</v>
      </c>
      <c r="F729" s="226"/>
      <c r="G729" s="327"/>
    </row>
    <row r="730" customHeight="1" spans="1:7">
      <c r="A730" s="325">
        <v>2101302</v>
      </c>
      <c r="B730" s="325" t="s">
        <v>591</v>
      </c>
      <c r="C730" s="327">
        <v>0</v>
      </c>
      <c r="D730" s="327">
        <v>0</v>
      </c>
      <c r="E730" s="327">
        <v>0</v>
      </c>
      <c r="F730" s="226"/>
      <c r="G730" s="327"/>
    </row>
    <row r="731" customHeight="1" spans="1:7">
      <c r="A731" s="325">
        <v>2101399</v>
      </c>
      <c r="B731" s="325" t="s">
        <v>592</v>
      </c>
      <c r="C731" s="327">
        <v>0</v>
      </c>
      <c r="D731" s="327">
        <v>0</v>
      </c>
      <c r="E731" s="327">
        <v>0</v>
      </c>
      <c r="F731" s="226"/>
      <c r="G731" s="327"/>
    </row>
    <row r="732" customHeight="1" spans="1:7">
      <c r="A732" s="325">
        <v>21014</v>
      </c>
      <c r="B732" s="326" t="s">
        <v>593</v>
      </c>
      <c r="C732" s="327">
        <v>285</v>
      </c>
      <c r="D732" s="327">
        <v>285</v>
      </c>
      <c r="E732" s="327">
        <v>357</v>
      </c>
      <c r="F732" s="226">
        <v>125.3</v>
      </c>
      <c r="G732" s="327"/>
    </row>
    <row r="733" customHeight="1" spans="1:7">
      <c r="A733" s="325">
        <v>2101401</v>
      </c>
      <c r="B733" s="325" t="s">
        <v>594</v>
      </c>
      <c r="C733" s="327">
        <v>285</v>
      </c>
      <c r="D733" s="327">
        <v>285</v>
      </c>
      <c r="E733" s="327">
        <v>357</v>
      </c>
      <c r="F733" s="226"/>
      <c r="G733" s="327"/>
    </row>
    <row r="734" customHeight="1" spans="1:7">
      <c r="A734" s="325">
        <v>2101499</v>
      </c>
      <c r="B734" s="325" t="s">
        <v>595</v>
      </c>
      <c r="C734" s="327">
        <v>0</v>
      </c>
      <c r="D734" s="327">
        <v>0</v>
      </c>
      <c r="E734" s="327">
        <v>0</v>
      </c>
      <c r="F734" s="226"/>
      <c r="G734" s="327"/>
    </row>
    <row r="735" customHeight="1" spans="1:7">
      <c r="A735" s="325">
        <v>21015</v>
      </c>
      <c r="B735" s="326" t="s">
        <v>596</v>
      </c>
      <c r="C735" s="327">
        <v>307</v>
      </c>
      <c r="D735" s="327">
        <v>372</v>
      </c>
      <c r="E735" s="327">
        <v>372</v>
      </c>
      <c r="F735" s="226">
        <v>100</v>
      </c>
      <c r="G735" s="327"/>
    </row>
    <row r="736" customHeight="1" spans="1:7">
      <c r="A736" s="325">
        <v>2101501</v>
      </c>
      <c r="B736" s="325" t="s">
        <v>70</v>
      </c>
      <c r="C736" s="327">
        <v>242</v>
      </c>
      <c r="D736" s="327">
        <v>255</v>
      </c>
      <c r="E736" s="327">
        <v>255</v>
      </c>
      <c r="F736" s="226"/>
      <c r="G736" s="327"/>
    </row>
    <row r="737" customHeight="1" spans="1:7">
      <c r="A737" s="325">
        <v>2101502</v>
      </c>
      <c r="B737" s="325" t="s">
        <v>71</v>
      </c>
      <c r="C737" s="327">
        <v>0</v>
      </c>
      <c r="D737" s="327">
        <v>0</v>
      </c>
      <c r="E737" s="327">
        <v>0</v>
      </c>
      <c r="F737" s="226"/>
      <c r="G737" s="327"/>
    </row>
    <row r="738" customHeight="1" spans="1:7">
      <c r="A738" s="325">
        <v>2101503</v>
      </c>
      <c r="B738" s="325" t="s">
        <v>72</v>
      </c>
      <c r="C738" s="327">
        <v>0</v>
      </c>
      <c r="D738" s="327">
        <v>0</v>
      </c>
      <c r="E738" s="327">
        <v>0</v>
      </c>
      <c r="F738" s="226"/>
      <c r="G738" s="327"/>
    </row>
    <row r="739" customHeight="1" spans="1:7">
      <c r="A739" s="325">
        <v>2101504</v>
      </c>
      <c r="B739" s="325" t="s">
        <v>111</v>
      </c>
      <c r="C739" s="327">
        <v>0</v>
      </c>
      <c r="D739" s="327">
        <v>0</v>
      </c>
      <c r="E739" s="327">
        <v>0</v>
      </c>
      <c r="F739" s="226"/>
      <c r="G739" s="327"/>
    </row>
    <row r="740" customHeight="1" spans="1:7">
      <c r="A740" s="325">
        <v>2101505</v>
      </c>
      <c r="B740" s="325" t="s">
        <v>597</v>
      </c>
      <c r="C740" s="327">
        <v>0</v>
      </c>
      <c r="D740" s="327"/>
      <c r="E740" s="327"/>
      <c r="F740" s="226"/>
      <c r="G740" s="327"/>
    </row>
    <row r="741" customHeight="1" spans="1:7">
      <c r="A741" s="325">
        <v>2101506</v>
      </c>
      <c r="B741" s="325" t="s">
        <v>598</v>
      </c>
      <c r="C741" s="327">
        <v>0</v>
      </c>
      <c r="D741" s="327"/>
      <c r="E741" s="327"/>
      <c r="F741" s="226"/>
      <c r="G741" s="327"/>
    </row>
    <row r="742" customHeight="1" spans="1:7">
      <c r="A742" s="325">
        <v>2101550</v>
      </c>
      <c r="B742" s="325" t="s">
        <v>79</v>
      </c>
      <c r="C742" s="327">
        <v>65</v>
      </c>
      <c r="D742" s="327">
        <v>78</v>
      </c>
      <c r="E742" s="327">
        <v>78</v>
      </c>
      <c r="F742" s="226"/>
      <c r="G742" s="327"/>
    </row>
    <row r="743" customHeight="1" spans="1:7">
      <c r="A743" s="325">
        <v>2101599</v>
      </c>
      <c r="B743" s="325" t="s">
        <v>599</v>
      </c>
      <c r="C743" s="327">
        <v>0</v>
      </c>
      <c r="D743" s="327">
        <v>39</v>
      </c>
      <c r="E743" s="327">
        <v>39</v>
      </c>
      <c r="F743" s="226"/>
      <c r="G743" s="327"/>
    </row>
    <row r="744" customHeight="1" spans="1:7">
      <c r="A744" s="325">
        <v>21016</v>
      </c>
      <c r="B744" s="326" t="s">
        <v>600</v>
      </c>
      <c r="C744" s="327">
        <v>8</v>
      </c>
      <c r="D744" s="327">
        <v>8</v>
      </c>
      <c r="E744" s="327">
        <v>8</v>
      </c>
      <c r="F744" s="226">
        <v>100</v>
      </c>
      <c r="G744" s="327"/>
    </row>
    <row r="745" customHeight="1" spans="1:7">
      <c r="A745" s="325">
        <v>2101601</v>
      </c>
      <c r="B745" s="325" t="s">
        <v>601</v>
      </c>
      <c r="C745" s="327">
        <v>8</v>
      </c>
      <c r="D745" s="327">
        <v>8</v>
      </c>
      <c r="E745" s="327">
        <v>8</v>
      </c>
      <c r="F745" s="226"/>
      <c r="G745" s="327"/>
    </row>
    <row r="746" customHeight="1" spans="1:7">
      <c r="A746" s="325">
        <v>21099</v>
      </c>
      <c r="B746" s="326" t="s">
        <v>602</v>
      </c>
      <c r="C746" s="327">
        <v>26</v>
      </c>
      <c r="D746" s="327">
        <v>179</v>
      </c>
      <c r="E746" s="327">
        <v>1285</v>
      </c>
      <c r="F746" s="222">
        <v>717.9</v>
      </c>
      <c r="G746" s="222"/>
    </row>
    <row r="747" customHeight="1" spans="1:7">
      <c r="A747" s="325">
        <v>2109999</v>
      </c>
      <c r="B747" s="325" t="s">
        <v>603</v>
      </c>
      <c r="C747" s="327">
        <v>26</v>
      </c>
      <c r="D747" s="327">
        <v>179</v>
      </c>
      <c r="E747" s="327">
        <v>1285</v>
      </c>
      <c r="F747" s="226"/>
      <c r="G747" s="327"/>
    </row>
    <row r="748" customHeight="1" spans="1:7">
      <c r="A748" s="325">
        <v>211</v>
      </c>
      <c r="B748" s="326" t="s">
        <v>47</v>
      </c>
      <c r="C748" s="327">
        <v>477</v>
      </c>
      <c r="D748" s="327">
        <v>8271</v>
      </c>
      <c r="E748" s="327">
        <v>7457</v>
      </c>
      <c r="F748" s="226">
        <v>90.2</v>
      </c>
      <c r="G748" s="222">
        <v>76</v>
      </c>
    </row>
    <row r="749" customHeight="1" spans="1:7">
      <c r="A749" s="325">
        <v>21101</v>
      </c>
      <c r="B749" s="326" t="s">
        <v>604</v>
      </c>
      <c r="C749" s="327">
        <v>0</v>
      </c>
      <c r="D749" s="327">
        <v>4550</v>
      </c>
      <c r="E749" s="327">
        <v>4550</v>
      </c>
      <c r="F749" s="226">
        <v>100</v>
      </c>
      <c r="G749" s="327"/>
    </row>
    <row r="750" customHeight="1" spans="1:7">
      <c r="A750" s="325">
        <v>2110101</v>
      </c>
      <c r="B750" s="325" t="s">
        <v>70</v>
      </c>
      <c r="C750" s="327">
        <v>0</v>
      </c>
      <c r="D750" s="327">
        <v>94</v>
      </c>
      <c r="E750" s="327">
        <v>94</v>
      </c>
      <c r="F750" s="226"/>
      <c r="G750" s="327"/>
    </row>
    <row r="751" customHeight="1" spans="1:7">
      <c r="A751" s="325">
        <v>2110102</v>
      </c>
      <c r="B751" s="325" t="s">
        <v>71</v>
      </c>
      <c r="C751" s="327">
        <v>0</v>
      </c>
      <c r="D751" s="327">
        <v>60</v>
      </c>
      <c r="E751" s="327">
        <v>60</v>
      </c>
      <c r="F751" s="226"/>
      <c r="G751" s="327"/>
    </row>
    <row r="752" customHeight="1" spans="1:7">
      <c r="A752" s="325">
        <v>2110103</v>
      </c>
      <c r="B752" s="325" t="s">
        <v>72</v>
      </c>
      <c r="C752" s="327">
        <v>0</v>
      </c>
      <c r="D752" s="327">
        <v>0</v>
      </c>
      <c r="E752" s="327">
        <v>0</v>
      </c>
      <c r="F752" s="226"/>
      <c r="G752" s="327"/>
    </row>
    <row r="753" customHeight="1" spans="1:7">
      <c r="A753" s="325">
        <v>2110104</v>
      </c>
      <c r="B753" s="325" t="s">
        <v>605</v>
      </c>
      <c r="C753" s="327">
        <v>0</v>
      </c>
      <c r="D753" s="327">
        <v>0</v>
      </c>
      <c r="E753" s="327">
        <v>0</v>
      </c>
      <c r="F753" s="226"/>
      <c r="G753" s="327"/>
    </row>
    <row r="754" ht="25" customHeight="1" spans="1:7">
      <c r="A754" s="325">
        <v>2110105</v>
      </c>
      <c r="B754" s="325" t="s">
        <v>606</v>
      </c>
      <c r="C754" s="327">
        <v>0</v>
      </c>
      <c r="D754" s="327">
        <v>0</v>
      </c>
      <c r="E754" s="327">
        <v>0</v>
      </c>
      <c r="F754" s="226"/>
      <c r="G754" s="327"/>
    </row>
    <row r="755" customHeight="1" spans="1:7">
      <c r="A755" s="325">
        <v>2110106</v>
      </c>
      <c r="B755" s="325" t="s">
        <v>607</v>
      </c>
      <c r="C755" s="327">
        <v>0</v>
      </c>
      <c r="D755" s="327">
        <v>0</v>
      </c>
      <c r="E755" s="327">
        <v>0</v>
      </c>
      <c r="F755" s="226"/>
      <c r="G755" s="327"/>
    </row>
    <row r="756" customHeight="1" spans="1:7">
      <c r="A756" s="325">
        <v>2110107</v>
      </c>
      <c r="B756" s="325" t="s">
        <v>608</v>
      </c>
      <c r="C756" s="327">
        <v>0</v>
      </c>
      <c r="D756" s="327">
        <v>0</v>
      </c>
      <c r="E756" s="327">
        <v>0</v>
      </c>
      <c r="F756" s="226"/>
      <c r="G756" s="327"/>
    </row>
    <row r="757" customHeight="1" spans="1:7">
      <c r="A757" s="325">
        <v>2110108</v>
      </c>
      <c r="B757" s="325" t="s">
        <v>609</v>
      </c>
      <c r="C757" s="327">
        <v>0</v>
      </c>
      <c r="D757" s="327">
        <v>4396</v>
      </c>
      <c r="E757" s="327">
        <v>4396</v>
      </c>
      <c r="F757" s="226"/>
      <c r="G757" s="327"/>
    </row>
    <row r="758" customHeight="1" spans="1:7">
      <c r="A758" s="325">
        <v>2110199</v>
      </c>
      <c r="B758" s="325" t="s">
        <v>610</v>
      </c>
      <c r="C758" s="327">
        <v>0</v>
      </c>
      <c r="D758" s="327">
        <v>0</v>
      </c>
      <c r="E758" s="327">
        <v>0</v>
      </c>
      <c r="F758" s="226"/>
      <c r="G758" s="327"/>
    </row>
    <row r="759" customHeight="1" spans="1:7">
      <c r="A759" s="325">
        <v>21102</v>
      </c>
      <c r="B759" s="326" t="s">
        <v>611</v>
      </c>
      <c r="C759" s="327">
        <v>0</v>
      </c>
      <c r="D759" s="327">
        <v>0</v>
      </c>
      <c r="E759" s="327">
        <v>0</v>
      </c>
      <c r="F759" s="226"/>
      <c r="G759" s="327"/>
    </row>
    <row r="760" customHeight="1" spans="1:7">
      <c r="A760" s="325">
        <v>2110203</v>
      </c>
      <c r="B760" s="325" t="s">
        <v>612</v>
      </c>
      <c r="C760" s="327">
        <v>0</v>
      </c>
      <c r="D760" s="327">
        <v>0</v>
      </c>
      <c r="E760" s="327">
        <v>0</v>
      </c>
      <c r="F760" s="226"/>
      <c r="G760" s="327"/>
    </row>
    <row r="761" customHeight="1" spans="1:7">
      <c r="A761" s="325">
        <v>2110204</v>
      </c>
      <c r="B761" s="325" t="s">
        <v>613</v>
      </c>
      <c r="C761" s="327">
        <v>0</v>
      </c>
      <c r="D761" s="327">
        <v>0</v>
      </c>
      <c r="E761" s="327">
        <v>0</v>
      </c>
      <c r="F761" s="226"/>
      <c r="G761" s="327"/>
    </row>
    <row r="762" customHeight="1" spans="1:7">
      <c r="A762" s="325">
        <v>2110299</v>
      </c>
      <c r="B762" s="325" t="s">
        <v>614</v>
      </c>
      <c r="C762" s="327">
        <v>0</v>
      </c>
      <c r="D762" s="327">
        <v>0</v>
      </c>
      <c r="E762" s="327">
        <v>0</v>
      </c>
      <c r="F762" s="226"/>
      <c r="G762" s="327"/>
    </row>
    <row r="763" customHeight="1" spans="1:7">
      <c r="A763" s="325">
        <v>21103</v>
      </c>
      <c r="B763" s="326" t="s">
        <v>615</v>
      </c>
      <c r="C763" s="327">
        <v>250</v>
      </c>
      <c r="D763" s="327">
        <v>720</v>
      </c>
      <c r="E763" s="327">
        <v>720</v>
      </c>
      <c r="F763" s="226">
        <v>100</v>
      </c>
      <c r="G763" s="327"/>
    </row>
    <row r="764" customHeight="1" spans="1:7">
      <c r="A764" s="325">
        <v>2110301</v>
      </c>
      <c r="B764" s="325" t="s">
        <v>616</v>
      </c>
      <c r="C764" s="327">
        <v>0</v>
      </c>
      <c r="D764" s="327"/>
      <c r="E764" s="327"/>
      <c r="F764" s="226"/>
      <c r="G764" s="327"/>
    </row>
    <row r="765" customHeight="1" spans="1:7">
      <c r="A765" s="325">
        <v>2110302</v>
      </c>
      <c r="B765" s="325" t="s">
        <v>617</v>
      </c>
      <c r="C765" s="327">
        <v>250</v>
      </c>
      <c r="D765" s="327">
        <v>720</v>
      </c>
      <c r="E765" s="327">
        <v>720</v>
      </c>
      <c r="F765" s="226"/>
      <c r="G765" s="327"/>
    </row>
    <row r="766" customHeight="1" spans="1:7">
      <c r="A766" s="325">
        <v>2110303</v>
      </c>
      <c r="B766" s="325" t="s">
        <v>618</v>
      </c>
      <c r="C766" s="327">
        <v>0</v>
      </c>
      <c r="D766" s="327">
        <v>0</v>
      </c>
      <c r="E766" s="327">
        <v>0</v>
      </c>
      <c r="F766" s="226"/>
      <c r="G766" s="327"/>
    </row>
    <row r="767" customHeight="1" spans="1:7">
      <c r="A767" s="325">
        <v>2110304</v>
      </c>
      <c r="B767" s="325" t="s">
        <v>619</v>
      </c>
      <c r="C767" s="327">
        <v>0</v>
      </c>
      <c r="D767" s="327"/>
      <c r="E767" s="327"/>
      <c r="F767" s="226"/>
      <c r="G767" s="327"/>
    </row>
    <row r="768" customHeight="1" spans="1:7">
      <c r="A768" s="325">
        <v>2110305</v>
      </c>
      <c r="B768" s="325" t="s">
        <v>620</v>
      </c>
      <c r="C768" s="327">
        <v>0</v>
      </c>
      <c r="D768" s="327">
        <v>0</v>
      </c>
      <c r="E768" s="327">
        <v>0</v>
      </c>
      <c r="F768" s="226"/>
      <c r="G768" s="327"/>
    </row>
    <row r="769" customHeight="1" spans="1:7">
      <c r="A769" s="325">
        <v>2110306</v>
      </c>
      <c r="B769" s="325" t="s">
        <v>621</v>
      </c>
      <c r="C769" s="327">
        <v>0</v>
      </c>
      <c r="D769" s="327">
        <v>0</v>
      </c>
      <c r="E769" s="327">
        <v>0</v>
      </c>
      <c r="F769" s="226"/>
      <c r="G769" s="327"/>
    </row>
    <row r="770" customHeight="1" spans="1:7">
      <c r="A770" s="325">
        <v>2110307</v>
      </c>
      <c r="B770" s="325" t="s">
        <v>622</v>
      </c>
      <c r="C770" s="327">
        <v>0</v>
      </c>
      <c r="D770" s="327">
        <v>0</v>
      </c>
      <c r="E770" s="327">
        <v>0</v>
      </c>
      <c r="F770" s="226"/>
      <c r="G770" s="327"/>
    </row>
    <row r="771" customHeight="1" spans="1:7">
      <c r="A771" s="325">
        <v>2110399</v>
      </c>
      <c r="B771" s="325" t="s">
        <v>623</v>
      </c>
      <c r="C771" s="327">
        <v>0</v>
      </c>
      <c r="D771" s="327">
        <v>0</v>
      </c>
      <c r="E771" s="327">
        <v>0</v>
      </c>
      <c r="F771" s="226"/>
      <c r="G771" s="327"/>
    </row>
    <row r="772" customHeight="1" spans="1:7">
      <c r="A772" s="325">
        <v>21104</v>
      </c>
      <c r="B772" s="326" t="s">
        <v>624</v>
      </c>
      <c r="C772" s="327">
        <v>60</v>
      </c>
      <c r="D772" s="327">
        <v>811</v>
      </c>
      <c r="E772" s="327">
        <v>811</v>
      </c>
      <c r="F772" s="226">
        <v>100</v>
      </c>
      <c r="G772" s="327"/>
    </row>
    <row r="773" customHeight="1" spans="1:7">
      <c r="A773" s="325">
        <v>2110401</v>
      </c>
      <c r="B773" s="325" t="s">
        <v>625</v>
      </c>
      <c r="C773" s="327">
        <v>0</v>
      </c>
      <c r="D773" s="327">
        <v>627</v>
      </c>
      <c r="E773" s="327">
        <v>627</v>
      </c>
      <c r="F773" s="226"/>
      <c r="G773" s="327"/>
    </row>
    <row r="774" customHeight="1" spans="1:7">
      <c r="A774" s="325">
        <v>2110402</v>
      </c>
      <c r="B774" s="325" t="s">
        <v>626</v>
      </c>
      <c r="C774" s="327">
        <v>60</v>
      </c>
      <c r="D774" s="327">
        <v>60</v>
      </c>
      <c r="E774" s="327">
        <v>60</v>
      </c>
      <c r="F774" s="226"/>
      <c r="G774" s="327"/>
    </row>
    <row r="775" customHeight="1" spans="1:7">
      <c r="A775" s="325">
        <v>2110404</v>
      </c>
      <c r="B775" s="325" t="s">
        <v>627</v>
      </c>
      <c r="C775" s="327">
        <v>0</v>
      </c>
      <c r="D775" s="327"/>
      <c r="E775" s="327"/>
      <c r="F775" s="226"/>
      <c r="G775" s="327"/>
    </row>
    <row r="776" customHeight="1" spans="1:7">
      <c r="A776" s="325">
        <v>2110405</v>
      </c>
      <c r="B776" s="325" t="s">
        <v>628</v>
      </c>
      <c r="C776" s="327">
        <v>0</v>
      </c>
      <c r="D776" s="327">
        <v>0</v>
      </c>
      <c r="E776" s="327">
        <v>0</v>
      </c>
      <c r="F776" s="226"/>
      <c r="G776" s="327"/>
    </row>
    <row r="777" customHeight="1" spans="1:7">
      <c r="A777" s="325">
        <v>2110406</v>
      </c>
      <c r="B777" s="325" t="s">
        <v>629</v>
      </c>
      <c r="C777" s="327">
        <v>0</v>
      </c>
      <c r="D777" s="327">
        <v>124</v>
      </c>
      <c r="E777" s="327">
        <v>124</v>
      </c>
      <c r="F777" s="226"/>
      <c r="G777" s="327"/>
    </row>
    <row r="778" customHeight="1" spans="1:7">
      <c r="A778" s="325">
        <v>2110499</v>
      </c>
      <c r="B778" s="325" t="s">
        <v>630</v>
      </c>
      <c r="C778" s="327">
        <v>0</v>
      </c>
      <c r="D778" s="327">
        <v>0</v>
      </c>
      <c r="E778" s="327">
        <v>0</v>
      </c>
      <c r="F778" s="226"/>
      <c r="G778" s="327"/>
    </row>
    <row r="779" customHeight="1" spans="1:7">
      <c r="A779" s="325">
        <v>21105</v>
      </c>
      <c r="B779" s="326" t="s">
        <v>631</v>
      </c>
      <c r="C779" s="327">
        <v>0</v>
      </c>
      <c r="D779" s="327">
        <v>162</v>
      </c>
      <c r="E779" s="327">
        <v>162</v>
      </c>
      <c r="F779" s="226">
        <v>100</v>
      </c>
      <c r="G779" s="327"/>
    </row>
    <row r="780" customHeight="1" spans="1:7">
      <c r="A780" s="325">
        <v>2110501</v>
      </c>
      <c r="B780" s="325" t="s">
        <v>632</v>
      </c>
      <c r="C780" s="327">
        <v>0</v>
      </c>
      <c r="D780" s="327"/>
      <c r="E780" s="327"/>
      <c r="F780" s="226"/>
      <c r="G780" s="327"/>
    </row>
    <row r="781" customHeight="1" spans="1:7">
      <c r="A781" s="325">
        <v>2110502</v>
      </c>
      <c r="B781" s="325" t="s">
        <v>633</v>
      </c>
      <c r="C781" s="327">
        <v>0</v>
      </c>
      <c r="D781" s="327">
        <v>162</v>
      </c>
      <c r="E781" s="327">
        <v>162</v>
      </c>
      <c r="F781" s="226"/>
      <c r="G781" s="327"/>
    </row>
    <row r="782" customHeight="1" spans="1:7">
      <c r="A782" s="325">
        <v>2110503</v>
      </c>
      <c r="B782" s="325" t="s">
        <v>634</v>
      </c>
      <c r="C782" s="327">
        <v>0</v>
      </c>
      <c r="D782" s="327">
        <v>0</v>
      </c>
      <c r="E782" s="327">
        <v>0</v>
      </c>
      <c r="F782" s="226"/>
      <c r="G782" s="327"/>
    </row>
    <row r="783" customHeight="1" spans="1:7">
      <c r="A783" s="325">
        <v>2110506</v>
      </c>
      <c r="B783" s="325" t="s">
        <v>635</v>
      </c>
      <c r="C783" s="327">
        <v>0</v>
      </c>
      <c r="D783" s="327">
        <v>0</v>
      </c>
      <c r="E783" s="327">
        <v>0</v>
      </c>
      <c r="F783" s="226"/>
      <c r="G783" s="327"/>
    </row>
    <row r="784" customHeight="1" spans="1:7">
      <c r="A784" s="325">
        <v>2110507</v>
      </c>
      <c r="B784" s="325" t="s">
        <v>636</v>
      </c>
      <c r="C784" s="327">
        <v>0</v>
      </c>
      <c r="D784" s="327">
        <v>0</v>
      </c>
      <c r="E784" s="327">
        <v>0</v>
      </c>
      <c r="F784" s="226"/>
      <c r="G784" s="327"/>
    </row>
    <row r="785" customHeight="1" spans="1:7">
      <c r="A785" s="325">
        <v>2110599</v>
      </c>
      <c r="B785" s="325" t="s">
        <v>637</v>
      </c>
      <c r="C785" s="327">
        <v>0</v>
      </c>
      <c r="D785" s="327">
        <v>0</v>
      </c>
      <c r="E785" s="327">
        <v>0</v>
      </c>
      <c r="F785" s="226"/>
      <c r="G785" s="327"/>
    </row>
    <row r="786" customHeight="1" spans="1:7">
      <c r="A786" s="325">
        <v>21106</v>
      </c>
      <c r="B786" s="326" t="s">
        <v>638</v>
      </c>
      <c r="C786" s="327">
        <v>0</v>
      </c>
      <c r="D786" s="327">
        <v>0</v>
      </c>
      <c r="E786" s="327">
        <v>0</v>
      </c>
      <c r="F786" s="226"/>
      <c r="G786" s="327"/>
    </row>
    <row r="787" customHeight="1" spans="1:7">
      <c r="A787" s="325">
        <v>2110602</v>
      </c>
      <c r="B787" s="325" t="s">
        <v>639</v>
      </c>
      <c r="C787" s="327">
        <v>0</v>
      </c>
      <c r="D787" s="327"/>
      <c r="E787" s="327"/>
      <c r="F787" s="226"/>
      <c r="G787" s="327"/>
    </row>
    <row r="788" customHeight="1" spans="1:7">
      <c r="A788" s="325">
        <v>2110603</v>
      </c>
      <c r="B788" s="325" t="s">
        <v>640</v>
      </c>
      <c r="C788" s="327">
        <v>0</v>
      </c>
      <c r="D788" s="327">
        <v>0</v>
      </c>
      <c r="E788" s="327">
        <v>0</v>
      </c>
      <c r="F788" s="226"/>
      <c r="G788" s="327"/>
    </row>
    <row r="789" customHeight="1" spans="1:7">
      <c r="A789" s="325">
        <v>2110604</v>
      </c>
      <c r="B789" s="325" t="s">
        <v>641</v>
      </c>
      <c r="C789" s="327">
        <v>0</v>
      </c>
      <c r="D789" s="327">
        <v>0</v>
      </c>
      <c r="E789" s="327">
        <v>0</v>
      </c>
      <c r="F789" s="226"/>
      <c r="G789" s="327"/>
    </row>
    <row r="790" customHeight="1" spans="1:7">
      <c r="A790" s="325">
        <v>2110605</v>
      </c>
      <c r="B790" s="325" t="s">
        <v>642</v>
      </c>
      <c r="C790" s="327">
        <v>0</v>
      </c>
      <c r="D790" s="327">
        <v>0</v>
      </c>
      <c r="E790" s="327">
        <v>0</v>
      </c>
      <c r="F790" s="226"/>
      <c r="G790" s="327"/>
    </row>
    <row r="791" customHeight="1" spans="1:7">
      <c r="A791" s="325">
        <v>2110699</v>
      </c>
      <c r="B791" s="325" t="s">
        <v>643</v>
      </c>
      <c r="C791" s="327">
        <v>0</v>
      </c>
      <c r="D791" s="327">
        <v>0</v>
      </c>
      <c r="E791" s="327">
        <v>0</v>
      </c>
      <c r="F791" s="226"/>
      <c r="G791" s="327"/>
    </row>
    <row r="792" customHeight="1" spans="1:7">
      <c r="A792" s="325">
        <v>21107</v>
      </c>
      <c r="B792" s="326" t="s">
        <v>644</v>
      </c>
      <c r="C792" s="327">
        <v>0</v>
      </c>
      <c r="D792" s="327">
        <v>0</v>
      </c>
      <c r="E792" s="327">
        <v>0</v>
      </c>
      <c r="F792" s="226"/>
      <c r="G792" s="327"/>
    </row>
    <row r="793" customHeight="1" spans="1:7">
      <c r="A793" s="325">
        <v>2110704</v>
      </c>
      <c r="B793" s="325" t="s">
        <v>645</v>
      </c>
      <c r="C793" s="327">
        <v>0</v>
      </c>
      <c r="D793" s="327">
        <v>0</v>
      </c>
      <c r="E793" s="327">
        <v>0</v>
      </c>
      <c r="F793" s="226"/>
      <c r="G793" s="327"/>
    </row>
    <row r="794" customHeight="1" spans="1:7">
      <c r="A794" s="325">
        <v>2110799</v>
      </c>
      <c r="B794" s="325" t="s">
        <v>646</v>
      </c>
      <c r="C794" s="327">
        <v>0</v>
      </c>
      <c r="D794" s="327">
        <v>0</v>
      </c>
      <c r="E794" s="327">
        <v>0</v>
      </c>
      <c r="F794" s="226"/>
      <c r="G794" s="327"/>
    </row>
    <row r="795" customHeight="1" spans="1:7">
      <c r="A795" s="325">
        <v>21108</v>
      </c>
      <c r="B795" s="326" t="s">
        <v>647</v>
      </c>
      <c r="C795" s="327">
        <v>0</v>
      </c>
      <c r="D795" s="327">
        <v>0</v>
      </c>
      <c r="E795" s="327">
        <v>0</v>
      </c>
      <c r="F795" s="226"/>
      <c r="G795" s="327"/>
    </row>
    <row r="796" customHeight="1" spans="1:7">
      <c r="A796" s="325">
        <v>2110804</v>
      </c>
      <c r="B796" s="325" t="s">
        <v>648</v>
      </c>
      <c r="C796" s="327">
        <v>0</v>
      </c>
      <c r="D796" s="327">
        <v>0</v>
      </c>
      <c r="E796" s="327">
        <v>0</v>
      </c>
      <c r="F796" s="226"/>
      <c r="G796" s="327"/>
    </row>
    <row r="797" customHeight="1" spans="1:7">
      <c r="A797" s="325">
        <v>2110899</v>
      </c>
      <c r="B797" s="325" t="s">
        <v>649</v>
      </c>
      <c r="C797" s="327">
        <v>0</v>
      </c>
      <c r="D797" s="327">
        <v>0</v>
      </c>
      <c r="E797" s="327">
        <v>0</v>
      </c>
      <c r="F797" s="226"/>
      <c r="G797" s="327"/>
    </row>
    <row r="798" customHeight="1" spans="1:7">
      <c r="A798" s="325">
        <v>21109</v>
      </c>
      <c r="B798" s="326" t="s">
        <v>650</v>
      </c>
      <c r="C798" s="327">
        <v>0</v>
      </c>
      <c r="D798" s="327">
        <v>0</v>
      </c>
      <c r="E798" s="327">
        <v>0</v>
      </c>
      <c r="F798" s="226"/>
      <c r="G798" s="327"/>
    </row>
    <row r="799" customHeight="1" spans="1:7">
      <c r="A799" s="325">
        <v>2110901</v>
      </c>
      <c r="B799" s="325" t="s">
        <v>651</v>
      </c>
      <c r="C799" s="327">
        <v>0</v>
      </c>
      <c r="D799" s="327"/>
      <c r="E799" s="327"/>
      <c r="F799" s="226"/>
      <c r="G799" s="327"/>
    </row>
    <row r="800" customHeight="1" spans="1:7">
      <c r="A800" s="325">
        <v>21110</v>
      </c>
      <c r="B800" s="326" t="s">
        <v>652</v>
      </c>
      <c r="C800" s="327">
        <v>0</v>
      </c>
      <c r="D800" s="327">
        <v>0</v>
      </c>
      <c r="E800" s="327">
        <v>0</v>
      </c>
      <c r="F800" s="226"/>
      <c r="G800" s="327"/>
    </row>
    <row r="801" customHeight="1" spans="1:7">
      <c r="A801" s="325">
        <v>2111001</v>
      </c>
      <c r="B801" s="325" t="s">
        <v>653</v>
      </c>
      <c r="C801" s="327">
        <v>0</v>
      </c>
      <c r="D801" s="327">
        <v>0</v>
      </c>
      <c r="E801" s="327">
        <v>0</v>
      </c>
      <c r="F801" s="226"/>
      <c r="G801" s="327"/>
    </row>
    <row r="802" customHeight="1" spans="1:7">
      <c r="A802" s="325">
        <v>21111</v>
      </c>
      <c r="B802" s="326" t="s">
        <v>654</v>
      </c>
      <c r="C802" s="327">
        <v>0</v>
      </c>
      <c r="D802" s="327">
        <v>0</v>
      </c>
      <c r="E802" s="327">
        <v>0</v>
      </c>
      <c r="F802" s="226"/>
      <c r="G802" s="327"/>
    </row>
    <row r="803" customHeight="1" spans="1:7">
      <c r="A803" s="325">
        <v>2111101</v>
      </c>
      <c r="B803" s="325" t="s">
        <v>655</v>
      </c>
      <c r="C803" s="327">
        <v>0</v>
      </c>
      <c r="D803" s="327"/>
      <c r="E803" s="327"/>
      <c r="F803" s="226"/>
      <c r="G803" s="327"/>
    </row>
    <row r="804" customHeight="1" spans="1:7">
      <c r="A804" s="325">
        <v>2111102</v>
      </c>
      <c r="B804" s="325" t="s">
        <v>656</v>
      </c>
      <c r="C804" s="327">
        <v>0</v>
      </c>
      <c r="D804" s="327">
        <v>0</v>
      </c>
      <c r="E804" s="327">
        <v>0</v>
      </c>
      <c r="F804" s="226"/>
      <c r="G804" s="327"/>
    </row>
    <row r="805" customHeight="1" spans="1:7">
      <c r="A805" s="325">
        <v>2111103</v>
      </c>
      <c r="B805" s="325" t="s">
        <v>657</v>
      </c>
      <c r="C805" s="327">
        <v>0</v>
      </c>
      <c r="D805" s="327">
        <v>0</v>
      </c>
      <c r="E805" s="327">
        <v>0</v>
      </c>
      <c r="F805" s="226"/>
      <c r="G805" s="327"/>
    </row>
    <row r="806" customHeight="1" spans="1:7">
      <c r="A806" s="325">
        <v>2111104</v>
      </c>
      <c r="B806" s="325" t="s">
        <v>658</v>
      </c>
      <c r="C806" s="327">
        <v>0</v>
      </c>
      <c r="D806" s="327">
        <v>0</v>
      </c>
      <c r="E806" s="327">
        <v>0</v>
      </c>
      <c r="F806" s="226"/>
      <c r="G806" s="327"/>
    </row>
    <row r="807" customHeight="1" spans="1:7">
      <c r="A807" s="325">
        <v>2111199</v>
      </c>
      <c r="B807" s="325" t="s">
        <v>659</v>
      </c>
      <c r="C807" s="327">
        <v>0</v>
      </c>
      <c r="D807" s="327">
        <v>0</v>
      </c>
      <c r="E807" s="327">
        <v>0</v>
      </c>
      <c r="F807" s="226"/>
      <c r="G807" s="327"/>
    </row>
    <row r="808" customHeight="1" spans="1:7">
      <c r="A808" s="325">
        <v>21112</v>
      </c>
      <c r="B808" s="326" t="s">
        <v>660</v>
      </c>
      <c r="C808" s="327">
        <v>0</v>
      </c>
      <c r="D808" s="327">
        <v>0</v>
      </c>
      <c r="E808" s="327">
        <v>0</v>
      </c>
      <c r="F808" s="226"/>
      <c r="G808" s="327"/>
    </row>
    <row r="809" customHeight="1" spans="1:7">
      <c r="A809" s="325">
        <v>2111201</v>
      </c>
      <c r="B809" s="325" t="s">
        <v>661</v>
      </c>
      <c r="C809" s="327">
        <v>0</v>
      </c>
      <c r="D809" s="327">
        <v>0</v>
      </c>
      <c r="E809" s="327">
        <v>0</v>
      </c>
      <c r="F809" s="226"/>
      <c r="G809" s="327"/>
    </row>
    <row r="810" customHeight="1" spans="1:7">
      <c r="A810" s="325">
        <v>21113</v>
      </c>
      <c r="B810" s="326" t="s">
        <v>662</v>
      </c>
      <c r="C810" s="327">
        <v>0</v>
      </c>
      <c r="D810" s="327">
        <v>0</v>
      </c>
      <c r="E810" s="327">
        <v>0</v>
      </c>
      <c r="F810" s="226"/>
      <c r="G810" s="327"/>
    </row>
    <row r="811" customHeight="1" spans="1:7">
      <c r="A811" s="325">
        <v>2111301</v>
      </c>
      <c r="B811" s="325" t="s">
        <v>663</v>
      </c>
      <c r="C811" s="327">
        <v>0</v>
      </c>
      <c r="D811" s="327">
        <v>0</v>
      </c>
      <c r="E811" s="327">
        <v>0</v>
      </c>
      <c r="F811" s="226"/>
      <c r="G811" s="327"/>
    </row>
    <row r="812" customHeight="1" spans="1:7">
      <c r="A812" s="325">
        <v>21114</v>
      </c>
      <c r="B812" s="326" t="s">
        <v>664</v>
      </c>
      <c r="C812" s="327">
        <v>0</v>
      </c>
      <c r="D812" s="327">
        <v>0</v>
      </c>
      <c r="E812" s="327">
        <v>0</v>
      </c>
      <c r="F812" s="226"/>
      <c r="G812" s="327"/>
    </row>
    <row r="813" customHeight="1" spans="1:7">
      <c r="A813" s="325">
        <v>2111401</v>
      </c>
      <c r="B813" s="325" t="s">
        <v>70</v>
      </c>
      <c r="C813" s="327">
        <v>0</v>
      </c>
      <c r="D813" s="327">
        <v>0</v>
      </c>
      <c r="E813" s="327">
        <v>0</v>
      </c>
      <c r="F813" s="226"/>
      <c r="G813" s="327"/>
    </row>
    <row r="814" customHeight="1" spans="1:7">
      <c r="A814" s="325">
        <v>2111402</v>
      </c>
      <c r="B814" s="325" t="s">
        <v>71</v>
      </c>
      <c r="C814" s="327">
        <v>0</v>
      </c>
      <c r="D814" s="327">
        <v>0</v>
      </c>
      <c r="E814" s="327">
        <v>0</v>
      </c>
      <c r="F814" s="226"/>
      <c r="G814" s="327"/>
    </row>
    <row r="815" customHeight="1" spans="1:7">
      <c r="A815" s="325">
        <v>2111403</v>
      </c>
      <c r="B815" s="325" t="s">
        <v>72</v>
      </c>
      <c r="C815" s="327">
        <v>0</v>
      </c>
      <c r="D815" s="327">
        <v>0</v>
      </c>
      <c r="E815" s="327">
        <v>0</v>
      </c>
      <c r="F815" s="226"/>
      <c r="G815" s="327"/>
    </row>
    <row r="816" customHeight="1" spans="1:7">
      <c r="A816" s="325">
        <v>2111406</v>
      </c>
      <c r="B816" s="325" t="s">
        <v>665</v>
      </c>
      <c r="C816" s="327">
        <v>0</v>
      </c>
      <c r="D816" s="327">
        <v>0</v>
      </c>
      <c r="E816" s="327">
        <v>0</v>
      </c>
      <c r="F816" s="226"/>
      <c r="G816" s="327"/>
    </row>
    <row r="817" customHeight="1" spans="1:7">
      <c r="A817" s="325">
        <v>2111407</v>
      </c>
      <c r="B817" s="325" t="s">
        <v>666</v>
      </c>
      <c r="C817" s="327">
        <v>0</v>
      </c>
      <c r="D817" s="327">
        <v>0</v>
      </c>
      <c r="E817" s="327">
        <v>0</v>
      </c>
      <c r="F817" s="226"/>
      <c r="G817" s="327"/>
    </row>
    <row r="818" customHeight="1" spans="1:7">
      <c r="A818" s="325">
        <v>2111408</v>
      </c>
      <c r="B818" s="325" t="s">
        <v>667</v>
      </c>
      <c r="C818" s="327">
        <v>0</v>
      </c>
      <c r="D818" s="327">
        <v>0</v>
      </c>
      <c r="E818" s="327">
        <v>0</v>
      </c>
      <c r="F818" s="226"/>
      <c r="G818" s="327"/>
    </row>
    <row r="819" customHeight="1" spans="1:7">
      <c r="A819" s="325">
        <v>2111411</v>
      </c>
      <c r="B819" s="325" t="s">
        <v>111</v>
      </c>
      <c r="C819" s="327">
        <v>0</v>
      </c>
      <c r="D819" s="327">
        <v>0</v>
      </c>
      <c r="E819" s="327">
        <v>0</v>
      </c>
      <c r="F819" s="226"/>
      <c r="G819" s="327"/>
    </row>
    <row r="820" customHeight="1" spans="1:7">
      <c r="A820" s="325">
        <v>2111413</v>
      </c>
      <c r="B820" s="325" t="s">
        <v>668</v>
      </c>
      <c r="C820" s="327">
        <v>0</v>
      </c>
      <c r="D820" s="327">
        <v>0</v>
      </c>
      <c r="E820" s="327">
        <v>0</v>
      </c>
      <c r="F820" s="226"/>
      <c r="G820" s="327"/>
    </row>
    <row r="821" customHeight="1" spans="1:7">
      <c r="A821" s="325">
        <v>2111450</v>
      </c>
      <c r="B821" s="325" t="s">
        <v>79</v>
      </c>
      <c r="C821" s="327">
        <v>0</v>
      </c>
      <c r="D821" s="327">
        <v>0</v>
      </c>
      <c r="E821" s="327">
        <v>0</v>
      </c>
      <c r="F821" s="226"/>
      <c r="G821" s="327"/>
    </row>
    <row r="822" customHeight="1" spans="1:7">
      <c r="A822" s="325">
        <v>2111499</v>
      </c>
      <c r="B822" s="325" t="s">
        <v>669</v>
      </c>
      <c r="C822" s="327">
        <v>0</v>
      </c>
      <c r="D822" s="327">
        <v>0</v>
      </c>
      <c r="E822" s="327">
        <v>0</v>
      </c>
      <c r="F822" s="226"/>
      <c r="G822" s="327"/>
    </row>
    <row r="823" customHeight="1" spans="1:7">
      <c r="A823" s="325">
        <v>21199</v>
      </c>
      <c r="B823" s="326" t="s">
        <v>670</v>
      </c>
      <c r="C823" s="327">
        <v>167</v>
      </c>
      <c r="D823" s="327">
        <v>2028</v>
      </c>
      <c r="E823" s="327">
        <v>1214</v>
      </c>
      <c r="F823" s="226">
        <v>59.9</v>
      </c>
      <c r="G823" s="327"/>
    </row>
    <row r="824" customHeight="1" spans="1:7">
      <c r="A824" s="325">
        <v>2119999</v>
      </c>
      <c r="B824" s="325" t="s">
        <v>671</v>
      </c>
      <c r="C824" s="327">
        <v>167</v>
      </c>
      <c r="D824" s="327">
        <v>2028</v>
      </c>
      <c r="E824" s="327">
        <v>1214</v>
      </c>
      <c r="F824" s="226"/>
      <c r="G824" s="327"/>
    </row>
    <row r="825" customHeight="1" spans="1:7">
      <c r="A825" s="325">
        <v>212</v>
      </c>
      <c r="B825" s="326" t="s">
        <v>48</v>
      </c>
      <c r="C825" s="327">
        <v>3327</v>
      </c>
      <c r="D825" s="327">
        <v>3642</v>
      </c>
      <c r="E825" s="327">
        <v>3392</v>
      </c>
      <c r="F825" s="222">
        <v>93.1</v>
      </c>
      <c r="G825" s="222">
        <v>75.4</v>
      </c>
    </row>
    <row r="826" customHeight="1" spans="1:7">
      <c r="A826" s="325">
        <v>21201</v>
      </c>
      <c r="B826" s="326" t="s">
        <v>672</v>
      </c>
      <c r="C826" s="327">
        <v>1304</v>
      </c>
      <c r="D826" s="327">
        <v>1313</v>
      </c>
      <c r="E826" s="327">
        <v>1313</v>
      </c>
      <c r="F826" s="226">
        <v>100</v>
      </c>
      <c r="G826" s="327"/>
    </row>
    <row r="827" customHeight="1" spans="1:7">
      <c r="A827" s="325">
        <v>2120101</v>
      </c>
      <c r="B827" s="325" t="s">
        <v>70</v>
      </c>
      <c r="C827" s="327">
        <v>237</v>
      </c>
      <c r="D827" s="327">
        <v>542</v>
      </c>
      <c r="E827" s="327">
        <v>542</v>
      </c>
      <c r="F827" s="226"/>
      <c r="G827" s="327"/>
    </row>
    <row r="828" customHeight="1" spans="1:7">
      <c r="A828" s="325">
        <v>2120102</v>
      </c>
      <c r="B828" s="325" t="s">
        <v>71</v>
      </c>
      <c r="C828" s="327">
        <v>207</v>
      </c>
      <c r="D828" s="327">
        <v>265</v>
      </c>
      <c r="E828" s="327">
        <v>265</v>
      </c>
      <c r="F828" s="226"/>
      <c r="G828" s="327"/>
    </row>
    <row r="829" customHeight="1" spans="1:7">
      <c r="A829" s="325">
        <v>2120103</v>
      </c>
      <c r="B829" s="325" t="s">
        <v>72</v>
      </c>
      <c r="C829" s="327">
        <v>0</v>
      </c>
      <c r="D829" s="327">
        <v>0</v>
      </c>
      <c r="E829" s="327">
        <v>0</v>
      </c>
      <c r="F829" s="226"/>
      <c r="G829" s="327"/>
    </row>
    <row r="830" customHeight="1" spans="1:7">
      <c r="A830" s="325">
        <v>2120104</v>
      </c>
      <c r="B830" s="325" t="s">
        <v>673</v>
      </c>
      <c r="C830" s="327">
        <v>488</v>
      </c>
      <c r="D830" s="327">
        <v>286</v>
      </c>
      <c r="E830" s="327">
        <v>286</v>
      </c>
      <c r="F830" s="226"/>
      <c r="G830" s="327"/>
    </row>
    <row r="831" ht="36" customHeight="1" spans="1:7">
      <c r="A831" s="325">
        <v>2120105</v>
      </c>
      <c r="B831" s="325" t="s">
        <v>674</v>
      </c>
      <c r="C831" s="327">
        <v>5</v>
      </c>
      <c r="D831" s="327">
        <v>36</v>
      </c>
      <c r="E831" s="327">
        <v>36</v>
      </c>
      <c r="F831" s="226"/>
      <c r="G831" s="327"/>
    </row>
    <row r="832" customHeight="1" spans="1:7">
      <c r="A832" s="325">
        <v>2120106</v>
      </c>
      <c r="B832" s="325" t="s">
        <v>675</v>
      </c>
      <c r="C832" s="327">
        <v>0</v>
      </c>
      <c r="D832" s="327">
        <v>0</v>
      </c>
      <c r="E832" s="327">
        <v>0</v>
      </c>
      <c r="F832" s="226"/>
      <c r="G832" s="327"/>
    </row>
    <row r="833" customHeight="1" spans="1:7">
      <c r="A833" s="325">
        <v>2120107</v>
      </c>
      <c r="B833" s="325" t="s">
        <v>676</v>
      </c>
      <c r="C833" s="327">
        <v>0</v>
      </c>
      <c r="D833" s="327">
        <v>0</v>
      </c>
      <c r="E833" s="327">
        <v>0</v>
      </c>
      <c r="F833" s="226"/>
      <c r="G833" s="327"/>
    </row>
    <row r="834" customHeight="1" spans="1:7">
      <c r="A834" s="325">
        <v>2120109</v>
      </c>
      <c r="B834" s="325" t="s">
        <v>677</v>
      </c>
      <c r="C834" s="327">
        <v>189</v>
      </c>
      <c r="D834" s="327">
        <v>89</v>
      </c>
      <c r="E834" s="327">
        <v>89</v>
      </c>
      <c r="F834" s="226"/>
      <c r="G834" s="327"/>
    </row>
    <row r="835" customHeight="1" spans="1:7">
      <c r="A835" s="325">
        <v>2120110</v>
      </c>
      <c r="B835" s="325" t="s">
        <v>678</v>
      </c>
      <c r="C835" s="327">
        <v>0</v>
      </c>
      <c r="D835" s="327">
        <v>0</v>
      </c>
      <c r="E835" s="327">
        <v>0</v>
      </c>
      <c r="F835" s="226"/>
      <c r="G835" s="327"/>
    </row>
    <row r="836" customHeight="1" spans="1:7">
      <c r="A836" s="325">
        <v>2120199</v>
      </c>
      <c r="B836" s="325" t="s">
        <v>679</v>
      </c>
      <c r="C836" s="327">
        <v>178</v>
      </c>
      <c r="D836" s="327">
        <v>95</v>
      </c>
      <c r="E836" s="327">
        <v>95</v>
      </c>
      <c r="F836" s="226"/>
      <c r="G836" s="327"/>
    </row>
    <row r="837" customHeight="1" spans="1:7">
      <c r="A837" s="325">
        <v>21202</v>
      </c>
      <c r="B837" s="326" t="s">
        <v>680</v>
      </c>
      <c r="C837" s="327">
        <v>48</v>
      </c>
      <c r="D837" s="327">
        <v>145</v>
      </c>
      <c r="E837" s="327">
        <v>145</v>
      </c>
      <c r="F837" s="226">
        <v>100</v>
      </c>
      <c r="G837" s="327"/>
    </row>
    <row r="838" customHeight="1" spans="1:7">
      <c r="A838" s="325">
        <v>2120201</v>
      </c>
      <c r="B838" s="325" t="s">
        <v>681</v>
      </c>
      <c r="C838" s="327">
        <v>48</v>
      </c>
      <c r="D838" s="327">
        <v>145</v>
      </c>
      <c r="E838" s="327">
        <v>145</v>
      </c>
      <c r="F838" s="226"/>
      <c r="G838" s="327"/>
    </row>
    <row r="839" customHeight="1" spans="1:7">
      <c r="A839" s="325">
        <v>21203</v>
      </c>
      <c r="B839" s="326" t="s">
        <v>682</v>
      </c>
      <c r="C839" s="327">
        <v>61</v>
      </c>
      <c r="D839" s="327">
        <v>251</v>
      </c>
      <c r="E839" s="327">
        <v>251</v>
      </c>
      <c r="F839" s="226">
        <v>100</v>
      </c>
      <c r="G839" s="327"/>
    </row>
    <row r="840" customHeight="1" spans="1:7">
      <c r="A840" s="325">
        <v>2120303</v>
      </c>
      <c r="B840" s="325" t="s">
        <v>683</v>
      </c>
      <c r="C840" s="327">
        <v>10</v>
      </c>
      <c r="D840" s="327">
        <v>152</v>
      </c>
      <c r="E840" s="327">
        <v>152</v>
      </c>
      <c r="F840" s="226"/>
      <c r="G840" s="327"/>
    </row>
    <row r="841" customHeight="1" spans="1:7">
      <c r="A841" s="325">
        <v>2120399</v>
      </c>
      <c r="B841" s="325" t="s">
        <v>684</v>
      </c>
      <c r="C841" s="327">
        <v>51</v>
      </c>
      <c r="D841" s="327">
        <v>99</v>
      </c>
      <c r="E841" s="327">
        <v>99</v>
      </c>
      <c r="F841" s="226"/>
      <c r="G841" s="327"/>
    </row>
    <row r="842" customHeight="1" spans="1:7">
      <c r="A842" s="325">
        <v>21205</v>
      </c>
      <c r="B842" s="326" t="s">
        <v>685</v>
      </c>
      <c r="C842" s="327">
        <v>1651</v>
      </c>
      <c r="D842" s="327">
        <v>1099</v>
      </c>
      <c r="E842" s="327">
        <v>1099</v>
      </c>
      <c r="F842" s="226">
        <v>100</v>
      </c>
      <c r="G842" s="327"/>
    </row>
    <row r="843" customHeight="1" spans="1:7">
      <c r="A843" s="325">
        <v>2120501</v>
      </c>
      <c r="B843" s="325" t="s">
        <v>686</v>
      </c>
      <c r="C843" s="327">
        <v>1651</v>
      </c>
      <c r="D843" s="327">
        <v>1099</v>
      </c>
      <c r="E843" s="327">
        <v>1099</v>
      </c>
      <c r="F843" s="226"/>
      <c r="G843" s="327"/>
    </row>
    <row r="844" customHeight="1" spans="1:7">
      <c r="A844" s="325">
        <v>21206</v>
      </c>
      <c r="B844" s="326" t="s">
        <v>687</v>
      </c>
      <c r="C844" s="327">
        <v>0</v>
      </c>
      <c r="D844" s="327">
        <v>95</v>
      </c>
      <c r="E844" s="327">
        <v>95</v>
      </c>
      <c r="F844" s="226">
        <v>100</v>
      </c>
      <c r="G844" s="327"/>
    </row>
    <row r="845" customHeight="1" spans="1:7">
      <c r="A845" s="325">
        <v>2120601</v>
      </c>
      <c r="B845" s="325" t="s">
        <v>688</v>
      </c>
      <c r="C845" s="327">
        <v>0</v>
      </c>
      <c r="D845" s="327">
        <v>95</v>
      </c>
      <c r="E845" s="327">
        <v>95</v>
      </c>
      <c r="F845" s="226"/>
      <c r="G845" s="327"/>
    </row>
    <row r="846" customHeight="1" spans="1:7">
      <c r="A846" s="325">
        <v>21299</v>
      </c>
      <c r="B846" s="326" t="s">
        <v>689</v>
      </c>
      <c r="C846" s="327">
        <v>263</v>
      </c>
      <c r="D846" s="327">
        <v>739</v>
      </c>
      <c r="E846" s="327">
        <v>489</v>
      </c>
      <c r="F846" s="226">
        <v>66.2</v>
      </c>
      <c r="G846" s="327"/>
    </row>
    <row r="847" customHeight="1" spans="1:7">
      <c r="A847" s="325">
        <v>2129999</v>
      </c>
      <c r="B847" s="325" t="s">
        <v>690</v>
      </c>
      <c r="C847" s="327">
        <v>263</v>
      </c>
      <c r="D847" s="327">
        <v>739</v>
      </c>
      <c r="E847" s="327">
        <v>489</v>
      </c>
      <c r="F847" s="226"/>
      <c r="G847" s="327"/>
    </row>
    <row r="848" customHeight="1" spans="1:7">
      <c r="A848" s="325">
        <v>213</v>
      </c>
      <c r="B848" s="326" t="s">
        <v>49</v>
      </c>
      <c r="C848" s="327">
        <v>76630</v>
      </c>
      <c r="D848" s="327">
        <v>117111</v>
      </c>
      <c r="E848" s="327">
        <v>128355</v>
      </c>
      <c r="F848" s="222">
        <v>109.6</v>
      </c>
      <c r="G848" s="222">
        <v>100</v>
      </c>
    </row>
    <row r="849" customHeight="1" spans="1:7">
      <c r="A849" s="325">
        <v>21301</v>
      </c>
      <c r="B849" s="326" t="s">
        <v>691</v>
      </c>
      <c r="C849" s="327">
        <v>35735</v>
      </c>
      <c r="D849" s="327">
        <v>41416</v>
      </c>
      <c r="E849" s="327">
        <v>41416</v>
      </c>
      <c r="F849" s="226">
        <v>100</v>
      </c>
      <c r="G849" s="327"/>
    </row>
    <row r="850" customHeight="1" spans="1:7">
      <c r="A850" s="325">
        <v>2130101</v>
      </c>
      <c r="B850" s="325" t="s">
        <v>70</v>
      </c>
      <c r="C850" s="327">
        <v>592</v>
      </c>
      <c r="D850" s="327">
        <v>700</v>
      </c>
      <c r="E850" s="327">
        <v>700</v>
      </c>
      <c r="F850" s="226"/>
      <c r="G850" s="327"/>
    </row>
    <row r="851" customHeight="1" spans="1:7">
      <c r="A851" s="325">
        <v>2130102</v>
      </c>
      <c r="B851" s="325" t="s">
        <v>71</v>
      </c>
      <c r="C851" s="327">
        <v>83</v>
      </c>
      <c r="D851" s="327">
        <v>11</v>
      </c>
      <c r="E851" s="327">
        <v>11</v>
      </c>
      <c r="F851" s="226"/>
      <c r="G851" s="327"/>
    </row>
    <row r="852" customHeight="1" spans="1:7">
      <c r="A852" s="325">
        <v>2130103</v>
      </c>
      <c r="B852" s="325" t="s">
        <v>72</v>
      </c>
      <c r="C852" s="327">
        <v>0</v>
      </c>
      <c r="D852" s="327"/>
      <c r="E852" s="327"/>
      <c r="F852" s="226"/>
      <c r="G852" s="327"/>
    </row>
    <row r="853" customHeight="1" spans="1:7">
      <c r="A853" s="325">
        <v>2130104</v>
      </c>
      <c r="B853" s="325" t="s">
        <v>79</v>
      </c>
      <c r="C853" s="327">
        <v>14710</v>
      </c>
      <c r="D853" s="327">
        <v>8257</v>
      </c>
      <c r="E853" s="327">
        <v>8257</v>
      </c>
      <c r="F853" s="226"/>
      <c r="G853" s="327"/>
    </row>
    <row r="854" customHeight="1" spans="1:7">
      <c r="A854" s="325">
        <v>2130105</v>
      </c>
      <c r="B854" s="325" t="s">
        <v>692</v>
      </c>
      <c r="C854" s="327">
        <v>0</v>
      </c>
      <c r="D854" s="327">
        <v>0</v>
      </c>
      <c r="E854" s="327">
        <v>0</v>
      </c>
      <c r="F854" s="226"/>
      <c r="G854" s="327"/>
    </row>
    <row r="855" customHeight="1" spans="1:7">
      <c r="A855" s="325">
        <v>2130106</v>
      </c>
      <c r="B855" s="325" t="s">
        <v>693</v>
      </c>
      <c r="C855" s="327">
        <v>0</v>
      </c>
      <c r="D855" s="327">
        <v>194</v>
      </c>
      <c r="E855" s="327">
        <v>194</v>
      </c>
      <c r="F855" s="226"/>
      <c r="G855" s="327"/>
    </row>
    <row r="856" customHeight="1" spans="1:7">
      <c r="A856" s="325">
        <v>2130108</v>
      </c>
      <c r="B856" s="325" t="s">
        <v>694</v>
      </c>
      <c r="C856" s="327">
        <v>484</v>
      </c>
      <c r="D856" s="327">
        <v>1046</v>
      </c>
      <c r="E856" s="327">
        <v>1046</v>
      </c>
      <c r="F856" s="226"/>
      <c r="G856" s="327"/>
    </row>
    <row r="857" customHeight="1" spans="1:7">
      <c r="A857" s="325">
        <v>2130109</v>
      </c>
      <c r="B857" s="325" t="s">
        <v>695</v>
      </c>
      <c r="C857" s="327">
        <v>50</v>
      </c>
      <c r="D857" s="327">
        <v>45</v>
      </c>
      <c r="E857" s="327">
        <v>45</v>
      </c>
      <c r="F857" s="226"/>
      <c r="G857" s="327"/>
    </row>
    <row r="858" customHeight="1" spans="1:7">
      <c r="A858" s="325">
        <v>2130110</v>
      </c>
      <c r="B858" s="325" t="s">
        <v>696</v>
      </c>
      <c r="C858" s="327">
        <v>0</v>
      </c>
      <c r="D858" s="327">
        <v>0</v>
      </c>
      <c r="E858" s="327">
        <v>0</v>
      </c>
      <c r="F858" s="226"/>
      <c r="G858" s="327"/>
    </row>
    <row r="859" customHeight="1" spans="1:7">
      <c r="A859" s="325">
        <v>2130111</v>
      </c>
      <c r="B859" s="325" t="s">
        <v>697</v>
      </c>
      <c r="C859" s="327">
        <v>0</v>
      </c>
      <c r="D859" s="327">
        <v>2</v>
      </c>
      <c r="E859" s="327">
        <v>2</v>
      </c>
      <c r="F859" s="226"/>
      <c r="G859" s="327"/>
    </row>
    <row r="860" customHeight="1" spans="1:7">
      <c r="A860" s="325">
        <v>2130112</v>
      </c>
      <c r="B860" s="325" t="s">
        <v>698</v>
      </c>
      <c r="C860" s="327">
        <v>0</v>
      </c>
      <c r="D860" s="327"/>
      <c r="E860" s="327"/>
      <c r="F860" s="226"/>
      <c r="G860" s="327"/>
    </row>
    <row r="861" customHeight="1" spans="1:7">
      <c r="A861" s="325">
        <v>2130114</v>
      </c>
      <c r="B861" s="325" t="s">
        <v>699</v>
      </c>
      <c r="C861" s="327">
        <v>0</v>
      </c>
      <c r="D861" s="327">
        <v>0</v>
      </c>
      <c r="E861" s="327">
        <v>0</v>
      </c>
      <c r="F861" s="226"/>
      <c r="G861" s="327"/>
    </row>
    <row r="862" customHeight="1" spans="1:7">
      <c r="A862" s="325">
        <v>2130119</v>
      </c>
      <c r="B862" s="325" t="s">
        <v>700</v>
      </c>
      <c r="C862" s="327">
        <v>0</v>
      </c>
      <c r="D862" s="327">
        <v>615</v>
      </c>
      <c r="E862" s="327">
        <v>615</v>
      </c>
      <c r="F862" s="226"/>
      <c r="G862" s="327"/>
    </row>
    <row r="863" customHeight="1" spans="1:7">
      <c r="A863" s="325">
        <v>2130120</v>
      </c>
      <c r="B863" s="325" t="s">
        <v>701</v>
      </c>
      <c r="C863" s="327">
        <v>0</v>
      </c>
      <c r="D863" s="327">
        <v>18</v>
      </c>
      <c r="E863" s="327">
        <v>18</v>
      </c>
      <c r="F863" s="226"/>
      <c r="G863" s="327"/>
    </row>
    <row r="864" customHeight="1" spans="1:7">
      <c r="A864" s="325">
        <v>2130121</v>
      </c>
      <c r="B864" s="325" t="s">
        <v>702</v>
      </c>
      <c r="C864" s="327">
        <v>0</v>
      </c>
      <c r="D864" s="327">
        <v>0</v>
      </c>
      <c r="E864" s="327">
        <v>0</v>
      </c>
      <c r="F864" s="226"/>
      <c r="G864" s="327"/>
    </row>
    <row r="865" customHeight="1" spans="1:7">
      <c r="A865" s="325">
        <v>2130122</v>
      </c>
      <c r="B865" s="325" t="s">
        <v>703</v>
      </c>
      <c r="C865" s="327">
        <v>11060</v>
      </c>
      <c r="D865" s="327">
        <v>15112</v>
      </c>
      <c r="E865" s="327">
        <v>15112</v>
      </c>
      <c r="F865" s="226"/>
      <c r="G865" s="327"/>
    </row>
    <row r="866" customHeight="1" spans="1:7">
      <c r="A866" s="325">
        <v>2130124</v>
      </c>
      <c r="B866" s="325" t="s">
        <v>704</v>
      </c>
      <c r="C866" s="327">
        <v>0</v>
      </c>
      <c r="D866" s="327">
        <v>650</v>
      </c>
      <c r="E866" s="327">
        <v>650</v>
      </c>
      <c r="F866" s="226"/>
      <c r="G866" s="327"/>
    </row>
    <row r="867" customHeight="1" spans="1:7">
      <c r="A867" s="325">
        <v>2130125</v>
      </c>
      <c r="B867" s="325" t="s">
        <v>705</v>
      </c>
      <c r="C867" s="327">
        <v>0</v>
      </c>
      <c r="D867" s="327"/>
      <c r="E867" s="327"/>
      <c r="F867" s="226"/>
      <c r="G867" s="327"/>
    </row>
    <row r="868" customHeight="1" spans="1:7">
      <c r="A868" s="325">
        <v>2130126</v>
      </c>
      <c r="B868" s="325" t="s">
        <v>706</v>
      </c>
      <c r="C868" s="327">
        <v>0</v>
      </c>
      <c r="D868" s="327"/>
      <c r="E868" s="327"/>
      <c r="F868" s="226"/>
      <c r="G868" s="327"/>
    </row>
    <row r="869" customHeight="1" spans="1:7">
      <c r="A869" s="325">
        <v>2130135</v>
      </c>
      <c r="B869" s="325" t="s">
        <v>707</v>
      </c>
      <c r="C869" s="327">
        <v>0</v>
      </c>
      <c r="D869" s="327">
        <v>2974</v>
      </c>
      <c r="E869" s="327">
        <v>2974</v>
      </c>
      <c r="F869" s="226"/>
      <c r="G869" s="327"/>
    </row>
    <row r="870" customHeight="1" spans="1:7">
      <c r="A870" s="325">
        <v>2130142</v>
      </c>
      <c r="B870" s="325" t="s">
        <v>708</v>
      </c>
      <c r="C870" s="327">
        <v>170</v>
      </c>
      <c r="D870" s="327">
        <v>443</v>
      </c>
      <c r="E870" s="327">
        <v>443</v>
      </c>
      <c r="F870" s="226"/>
      <c r="G870" s="327"/>
    </row>
    <row r="871" ht="28" customHeight="1" spans="1:7">
      <c r="A871" s="325">
        <v>2130148</v>
      </c>
      <c r="B871" s="325" t="s">
        <v>709</v>
      </c>
      <c r="C871" s="327">
        <v>0</v>
      </c>
      <c r="D871" s="327">
        <v>557</v>
      </c>
      <c r="E871" s="327">
        <v>557</v>
      </c>
      <c r="F871" s="226"/>
      <c r="G871" s="327"/>
    </row>
    <row r="872" ht="31" customHeight="1" spans="1:7">
      <c r="A872" s="325">
        <v>2130152</v>
      </c>
      <c r="B872" s="325" t="s">
        <v>710</v>
      </c>
      <c r="C872" s="327">
        <v>0</v>
      </c>
      <c r="D872" s="327">
        <v>0</v>
      </c>
      <c r="E872" s="327">
        <v>0</v>
      </c>
      <c r="F872" s="226"/>
      <c r="G872" s="327"/>
    </row>
    <row r="873" customHeight="1" spans="1:7">
      <c r="A873" s="325">
        <v>2130153</v>
      </c>
      <c r="B873" s="325" t="s">
        <v>711</v>
      </c>
      <c r="C873" s="327">
        <v>8580</v>
      </c>
      <c r="D873" s="327">
        <v>8655</v>
      </c>
      <c r="E873" s="327">
        <v>8655</v>
      </c>
      <c r="F873" s="226"/>
      <c r="G873" s="327"/>
    </row>
    <row r="874" customHeight="1" spans="1:7">
      <c r="A874" s="325">
        <v>2130199</v>
      </c>
      <c r="B874" s="325" t="s">
        <v>712</v>
      </c>
      <c r="C874" s="327">
        <v>6</v>
      </c>
      <c r="D874" s="327">
        <v>2137</v>
      </c>
      <c r="E874" s="327">
        <v>2137</v>
      </c>
      <c r="F874" s="226"/>
      <c r="G874" s="327"/>
    </row>
    <row r="875" customHeight="1" spans="1:7">
      <c r="A875" s="325">
        <v>21302</v>
      </c>
      <c r="B875" s="326" t="s">
        <v>713</v>
      </c>
      <c r="C875" s="327">
        <v>1475</v>
      </c>
      <c r="D875" s="327">
        <v>6211</v>
      </c>
      <c r="E875" s="327">
        <v>6211</v>
      </c>
      <c r="F875" s="226">
        <v>100</v>
      </c>
      <c r="G875" s="327"/>
    </row>
    <row r="876" customHeight="1" spans="1:7">
      <c r="A876" s="325">
        <v>2130201</v>
      </c>
      <c r="B876" s="325" t="s">
        <v>70</v>
      </c>
      <c r="C876" s="327">
        <v>152</v>
      </c>
      <c r="D876" s="327">
        <v>253</v>
      </c>
      <c r="E876" s="327">
        <v>253</v>
      </c>
      <c r="F876" s="226"/>
      <c r="G876" s="327"/>
    </row>
    <row r="877" customHeight="1" spans="1:7">
      <c r="A877" s="325">
        <v>2130202</v>
      </c>
      <c r="B877" s="325" t="s">
        <v>71</v>
      </c>
      <c r="C877" s="327">
        <v>12</v>
      </c>
      <c r="D877" s="327">
        <v>173</v>
      </c>
      <c r="E877" s="327">
        <v>173</v>
      </c>
      <c r="F877" s="226"/>
      <c r="G877" s="327"/>
    </row>
    <row r="878" customHeight="1" spans="1:7">
      <c r="A878" s="325">
        <v>2130203</v>
      </c>
      <c r="B878" s="325" t="s">
        <v>72</v>
      </c>
      <c r="C878" s="327">
        <v>0</v>
      </c>
      <c r="D878" s="327"/>
      <c r="E878" s="327"/>
      <c r="F878" s="226"/>
      <c r="G878" s="327"/>
    </row>
    <row r="879" customHeight="1" spans="1:7">
      <c r="A879" s="325">
        <v>2130204</v>
      </c>
      <c r="B879" s="325" t="s">
        <v>714</v>
      </c>
      <c r="C879" s="327">
        <v>944</v>
      </c>
      <c r="D879" s="327">
        <v>1393</v>
      </c>
      <c r="E879" s="327">
        <v>1393</v>
      </c>
      <c r="F879" s="226"/>
      <c r="G879" s="327"/>
    </row>
    <row r="880" customHeight="1" spans="1:7">
      <c r="A880" s="325">
        <v>2130205</v>
      </c>
      <c r="B880" s="325" t="s">
        <v>715</v>
      </c>
      <c r="C880" s="327">
        <v>10</v>
      </c>
      <c r="D880" s="327">
        <v>1854</v>
      </c>
      <c r="E880" s="327">
        <v>1854</v>
      </c>
      <c r="F880" s="226"/>
      <c r="G880" s="327"/>
    </row>
    <row r="881" customHeight="1" spans="1:7">
      <c r="A881" s="325">
        <v>2130206</v>
      </c>
      <c r="B881" s="325" t="s">
        <v>716</v>
      </c>
      <c r="C881" s="327">
        <v>20</v>
      </c>
      <c r="D881" s="327">
        <v>85</v>
      </c>
      <c r="E881" s="327">
        <v>85</v>
      </c>
      <c r="F881" s="226"/>
      <c r="G881" s="327"/>
    </row>
    <row r="882" customHeight="1" spans="1:7">
      <c r="A882" s="325">
        <v>2130207</v>
      </c>
      <c r="B882" s="325" t="s">
        <v>717</v>
      </c>
      <c r="C882" s="327">
        <v>105</v>
      </c>
      <c r="D882" s="327">
        <v>226</v>
      </c>
      <c r="E882" s="327">
        <v>226</v>
      </c>
      <c r="F882" s="226"/>
      <c r="G882" s="327"/>
    </row>
    <row r="883" customHeight="1" spans="1:7">
      <c r="A883" s="325">
        <v>2130209</v>
      </c>
      <c r="B883" s="325" t="s">
        <v>718</v>
      </c>
      <c r="C883" s="327">
        <v>0</v>
      </c>
      <c r="D883" s="327">
        <v>1202</v>
      </c>
      <c r="E883" s="327">
        <v>1202</v>
      </c>
      <c r="F883" s="226"/>
      <c r="G883" s="327"/>
    </row>
    <row r="884" customHeight="1" spans="1:7">
      <c r="A884" s="325">
        <v>2130211</v>
      </c>
      <c r="B884" s="325" t="s">
        <v>719</v>
      </c>
      <c r="C884" s="327">
        <v>0</v>
      </c>
      <c r="D884" s="327"/>
      <c r="E884" s="327"/>
      <c r="F884" s="226"/>
      <c r="G884" s="327"/>
    </row>
    <row r="885" customHeight="1" spans="1:7">
      <c r="A885" s="325">
        <v>2130212</v>
      </c>
      <c r="B885" s="325" t="s">
        <v>720</v>
      </c>
      <c r="C885" s="327">
        <v>0</v>
      </c>
      <c r="D885" s="327">
        <v>99</v>
      </c>
      <c r="E885" s="327">
        <v>99</v>
      </c>
      <c r="F885" s="226"/>
      <c r="G885" s="327"/>
    </row>
    <row r="886" customHeight="1" spans="1:7">
      <c r="A886" s="325">
        <v>2130213</v>
      </c>
      <c r="B886" s="325" t="s">
        <v>721</v>
      </c>
      <c r="C886" s="327">
        <v>0</v>
      </c>
      <c r="D886" s="327">
        <v>0</v>
      </c>
      <c r="E886" s="327">
        <v>0</v>
      </c>
      <c r="F886" s="226"/>
      <c r="G886" s="327"/>
    </row>
    <row r="887" customHeight="1" spans="1:7">
      <c r="A887" s="325">
        <v>2130217</v>
      </c>
      <c r="B887" s="325" t="s">
        <v>722</v>
      </c>
      <c r="C887" s="327">
        <v>0</v>
      </c>
      <c r="D887" s="327">
        <v>0</v>
      </c>
      <c r="E887" s="327">
        <v>0</v>
      </c>
      <c r="F887" s="226"/>
      <c r="G887" s="327"/>
    </row>
    <row r="888" customHeight="1" spans="1:7">
      <c r="A888" s="325">
        <v>2130220</v>
      </c>
      <c r="B888" s="325" t="s">
        <v>723</v>
      </c>
      <c r="C888" s="327">
        <v>0</v>
      </c>
      <c r="D888" s="327">
        <v>0</v>
      </c>
      <c r="E888" s="327">
        <v>0</v>
      </c>
      <c r="F888" s="226"/>
      <c r="G888" s="327"/>
    </row>
    <row r="889" customHeight="1" spans="1:7">
      <c r="A889" s="325">
        <v>2130221</v>
      </c>
      <c r="B889" s="325" t="s">
        <v>724</v>
      </c>
      <c r="C889" s="327">
        <v>0</v>
      </c>
      <c r="D889" s="327">
        <v>426</v>
      </c>
      <c r="E889" s="327">
        <v>426</v>
      </c>
      <c r="F889" s="226"/>
      <c r="G889" s="327"/>
    </row>
    <row r="890" customHeight="1" spans="1:7">
      <c r="A890" s="325">
        <v>2130223</v>
      </c>
      <c r="B890" s="325" t="s">
        <v>725</v>
      </c>
      <c r="C890" s="327">
        <v>0</v>
      </c>
      <c r="D890" s="327"/>
      <c r="E890" s="327"/>
      <c r="F890" s="226"/>
      <c r="G890" s="327"/>
    </row>
    <row r="891" customHeight="1" spans="1:7">
      <c r="A891" s="325">
        <v>2130226</v>
      </c>
      <c r="B891" s="325" t="s">
        <v>726</v>
      </c>
      <c r="C891" s="327">
        <v>0</v>
      </c>
      <c r="D891" s="327">
        <v>0</v>
      </c>
      <c r="E891" s="327">
        <v>0</v>
      </c>
      <c r="F891" s="226"/>
      <c r="G891" s="327"/>
    </row>
    <row r="892" customHeight="1" spans="1:7">
      <c r="A892" s="325">
        <v>2130227</v>
      </c>
      <c r="B892" s="325" t="s">
        <v>727</v>
      </c>
      <c r="C892" s="327">
        <v>0</v>
      </c>
      <c r="D892" s="327">
        <v>0</v>
      </c>
      <c r="E892" s="327">
        <v>0</v>
      </c>
      <c r="F892" s="226"/>
      <c r="G892" s="327"/>
    </row>
    <row r="893" customHeight="1" spans="1:7">
      <c r="A893" s="325">
        <v>2130234</v>
      </c>
      <c r="B893" s="325" t="s">
        <v>728</v>
      </c>
      <c r="C893" s="327">
        <v>232</v>
      </c>
      <c r="D893" s="327">
        <v>500</v>
      </c>
      <c r="E893" s="327">
        <v>500</v>
      </c>
      <c r="F893" s="226"/>
      <c r="G893" s="327"/>
    </row>
    <row r="894" ht="30" customHeight="1" spans="1:7">
      <c r="A894" s="325">
        <v>2130236</v>
      </c>
      <c r="B894" s="325" t="s">
        <v>729</v>
      </c>
      <c r="C894" s="327">
        <v>0</v>
      </c>
      <c r="D894" s="327">
        <v>0</v>
      </c>
      <c r="E894" s="327">
        <v>0</v>
      </c>
      <c r="F894" s="226"/>
      <c r="G894" s="327"/>
    </row>
    <row r="895" customHeight="1" spans="1:7">
      <c r="A895" s="325">
        <v>2130237</v>
      </c>
      <c r="B895" s="325" t="s">
        <v>698</v>
      </c>
      <c r="C895" s="327">
        <v>0</v>
      </c>
      <c r="D895" s="327">
        <v>0</v>
      </c>
      <c r="E895" s="327">
        <v>0</v>
      </c>
      <c r="F895" s="226"/>
      <c r="G895" s="327"/>
    </row>
    <row r="896" customHeight="1" spans="1:7">
      <c r="A896" s="325">
        <v>2130299</v>
      </c>
      <c r="B896" s="325" t="s">
        <v>730</v>
      </c>
      <c r="C896" s="327">
        <v>0</v>
      </c>
      <c r="D896" s="327"/>
      <c r="E896" s="327"/>
      <c r="F896" s="226"/>
      <c r="G896" s="327"/>
    </row>
    <row r="897" customHeight="1" spans="1:7">
      <c r="A897" s="325">
        <v>21303</v>
      </c>
      <c r="B897" s="326" t="s">
        <v>731</v>
      </c>
      <c r="C897" s="327">
        <v>1960</v>
      </c>
      <c r="D897" s="327">
        <v>4581</v>
      </c>
      <c r="E897" s="327">
        <v>4581</v>
      </c>
      <c r="F897" s="226">
        <v>100</v>
      </c>
      <c r="G897" s="327"/>
    </row>
    <row r="898" customHeight="1" spans="1:7">
      <c r="A898" s="325">
        <v>2130301</v>
      </c>
      <c r="B898" s="325" t="s">
        <v>70</v>
      </c>
      <c r="C898" s="327">
        <v>457</v>
      </c>
      <c r="D898" s="327">
        <v>516</v>
      </c>
      <c r="E898" s="327">
        <v>516</v>
      </c>
      <c r="F898" s="226"/>
      <c r="G898" s="327"/>
    </row>
    <row r="899" customHeight="1" spans="1:7">
      <c r="A899" s="325">
        <v>2130302</v>
      </c>
      <c r="B899" s="325" t="s">
        <v>71</v>
      </c>
      <c r="C899" s="327">
        <v>65</v>
      </c>
      <c r="D899" s="327">
        <v>4</v>
      </c>
      <c r="E899" s="327">
        <v>4</v>
      </c>
      <c r="F899" s="226"/>
      <c r="G899" s="327"/>
    </row>
    <row r="900" customHeight="1" spans="1:7">
      <c r="A900" s="325">
        <v>2130303</v>
      </c>
      <c r="B900" s="325" t="s">
        <v>72</v>
      </c>
      <c r="C900" s="327">
        <v>0</v>
      </c>
      <c r="D900" s="327">
        <v>0</v>
      </c>
      <c r="E900" s="327">
        <v>0</v>
      </c>
      <c r="F900" s="226"/>
      <c r="G900" s="327"/>
    </row>
    <row r="901" customHeight="1" spans="1:7">
      <c r="A901" s="325">
        <v>2130304</v>
      </c>
      <c r="B901" s="325" t="s">
        <v>732</v>
      </c>
      <c r="C901" s="327">
        <v>633</v>
      </c>
      <c r="D901" s="327">
        <v>633</v>
      </c>
      <c r="E901" s="327">
        <v>633</v>
      </c>
      <c r="F901" s="226"/>
      <c r="G901" s="327"/>
    </row>
    <row r="902" customHeight="1" spans="1:7">
      <c r="A902" s="325">
        <v>2130305</v>
      </c>
      <c r="B902" s="325" t="s">
        <v>733</v>
      </c>
      <c r="C902" s="327">
        <v>60</v>
      </c>
      <c r="D902" s="327">
        <v>440</v>
      </c>
      <c r="E902" s="327">
        <v>440</v>
      </c>
      <c r="F902" s="226"/>
      <c r="G902" s="327"/>
    </row>
    <row r="903" customHeight="1" spans="1:7">
      <c r="A903" s="325">
        <v>2130306</v>
      </c>
      <c r="B903" s="325" t="s">
        <v>734</v>
      </c>
      <c r="C903" s="327">
        <v>568</v>
      </c>
      <c r="D903" s="327">
        <v>500</v>
      </c>
      <c r="E903" s="327">
        <v>500</v>
      </c>
      <c r="F903" s="226"/>
      <c r="G903" s="327"/>
    </row>
    <row r="904" customHeight="1" spans="1:7">
      <c r="A904" s="325">
        <v>2130307</v>
      </c>
      <c r="B904" s="325" t="s">
        <v>735</v>
      </c>
      <c r="C904" s="327">
        <v>0</v>
      </c>
      <c r="D904" s="327">
        <v>0</v>
      </c>
      <c r="E904" s="327">
        <v>0</v>
      </c>
      <c r="F904" s="226"/>
      <c r="G904" s="327"/>
    </row>
    <row r="905" customHeight="1" spans="1:7">
      <c r="A905" s="325">
        <v>2130308</v>
      </c>
      <c r="B905" s="325" t="s">
        <v>736</v>
      </c>
      <c r="C905" s="327">
        <v>0</v>
      </c>
      <c r="D905" s="327">
        <v>0</v>
      </c>
      <c r="E905" s="327">
        <v>0</v>
      </c>
      <c r="F905" s="226"/>
      <c r="G905" s="327"/>
    </row>
    <row r="906" customHeight="1" spans="1:7">
      <c r="A906" s="325">
        <v>2130309</v>
      </c>
      <c r="B906" s="325" t="s">
        <v>737</v>
      </c>
      <c r="C906" s="327">
        <v>0</v>
      </c>
      <c r="D906" s="327">
        <v>0</v>
      </c>
      <c r="E906" s="327">
        <v>0</v>
      </c>
      <c r="F906" s="226"/>
      <c r="G906" s="327"/>
    </row>
    <row r="907" customHeight="1" spans="1:7">
      <c r="A907" s="325">
        <v>2130310</v>
      </c>
      <c r="B907" s="325" t="s">
        <v>738</v>
      </c>
      <c r="C907" s="327">
        <v>0</v>
      </c>
      <c r="D907" s="327">
        <v>0</v>
      </c>
      <c r="E907" s="327">
        <v>0</v>
      </c>
      <c r="F907" s="226"/>
      <c r="G907" s="327"/>
    </row>
    <row r="908" customHeight="1" spans="1:7">
      <c r="A908" s="325">
        <v>2130311</v>
      </c>
      <c r="B908" s="325" t="s">
        <v>739</v>
      </c>
      <c r="C908" s="327">
        <v>0</v>
      </c>
      <c r="D908" s="327">
        <v>0</v>
      </c>
      <c r="E908" s="327">
        <v>0</v>
      </c>
      <c r="F908" s="226"/>
      <c r="G908" s="327"/>
    </row>
    <row r="909" customHeight="1" spans="1:7">
      <c r="A909" s="325">
        <v>2130312</v>
      </c>
      <c r="B909" s="325" t="s">
        <v>740</v>
      </c>
      <c r="C909" s="327">
        <v>0</v>
      </c>
      <c r="D909" s="327">
        <v>90</v>
      </c>
      <c r="E909" s="327">
        <v>90</v>
      </c>
      <c r="F909" s="226"/>
      <c r="G909" s="327"/>
    </row>
    <row r="910" customHeight="1" spans="1:7">
      <c r="A910" s="325">
        <v>2130313</v>
      </c>
      <c r="B910" s="325" t="s">
        <v>741</v>
      </c>
      <c r="C910" s="327">
        <v>0</v>
      </c>
      <c r="D910" s="327">
        <v>0</v>
      </c>
      <c r="E910" s="327">
        <v>0</v>
      </c>
      <c r="F910" s="226"/>
      <c r="G910" s="327"/>
    </row>
    <row r="911" customHeight="1" spans="1:7">
      <c r="A911" s="325">
        <v>2130314</v>
      </c>
      <c r="B911" s="325" t="s">
        <v>742</v>
      </c>
      <c r="C911" s="327">
        <v>152</v>
      </c>
      <c r="D911" s="327">
        <v>294</v>
      </c>
      <c r="E911" s="327">
        <v>294</v>
      </c>
      <c r="F911" s="226"/>
      <c r="G911" s="327"/>
    </row>
    <row r="912" customHeight="1" spans="1:7">
      <c r="A912" s="325">
        <v>2130315</v>
      </c>
      <c r="B912" s="325" t="s">
        <v>743</v>
      </c>
      <c r="C912" s="327">
        <v>0</v>
      </c>
      <c r="D912" s="327">
        <v>1461</v>
      </c>
      <c r="E912" s="327">
        <v>1461</v>
      </c>
      <c r="F912" s="226"/>
      <c r="G912" s="327"/>
    </row>
    <row r="913" customHeight="1" spans="1:7">
      <c r="A913" s="325">
        <v>2130316</v>
      </c>
      <c r="B913" s="325" t="s">
        <v>744</v>
      </c>
      <c r="C913" s="327">
        <v>0</v>
      </c>
      <c r="D913" s="327">
        <v>110</v>
      </c>
      <c r="E913" s="327">
        <v>110</v>
      </c>
      <c r="F913" s="226"/>
      <c r="G913" s="327"/>
    </row>
    <row r="914" customHeight="1" spans="1:7">
      <c r="A914" s="325">
        <v>2130317</v>
      </c>
      <c r="B914" s="325" t="s">
        <v>745</v>
      </c>
      <c r="C914" s="327">
        <v>0</v>
      </c>
      <c r="D914" s="327">
        <v>0</v>
      </c>
      <c r="E914" s="327">
        <v>0</v>
      </c>
      <c r="F914" s="226"/>
      <c r="G914" s="327"/>
    </row>
    <row r="915" customHeight="1" spans="1:7">
      <c r="A915" s="325">
        <v>2130318</v>
      </c>
      <c r="B915" s="325" t="s">
        <v>746</v>
      </c>
      <c r="C915" s="327">
        <v>0</v>
      </c>
      <c r="D915" s="327">
        <v>0</v>
      </c>
      <c r="E915" s="327">
        <v>0</v>
      </c>
      <c r="F915" s="226"/>
      <c r="G915" s="327"/>
    </row>
    <row r="916" customHeight="1" spans="1:7">
      <c r="A916" s="325">
        <v>2130319</v>
      </c>
      <c r="B916" s="325" t="s">
        <v>747</v>
      </c>
      <c r="C916" s="327">
        <v>0</v>
      </c>
      <c r="D916" s="327">
        <v>0</v>
      </c>
      <c r="E916" s="327">
        <v>0</v>
      </c>
      <c r="F916" s="226"/>
      <c r="G916" s="327"/>
    </row>
    <row r="917" ht="31" customHeight="1" spans="1:7">
      <c r="A917" s="325">
        <v>2130321</v>
      </c>
      <c r="B917" s="325" t="s">
        <v>748</v>
      </c>
      <c r="C917" s="327">
        <v>0</v>
      </c>
      <c r="D917" s="327">
        <v>500</v>
      </c>
      <c r="E917" s="327">
        <v>500</v>
      </c>
      <c r="F917" s="226"/>
      <c r="G917" s="327"/>
    </row>
    <row r="918" customHeight="1" spans="1:7">
      <c r="A918" s="325">
        <v>2130322</v>
      </c>
      <c r="B918" s="325" t="s">
        <v>749</v>
      </c>
      <c r="C918" s="327">
        <v>0</v>
      </c>
      <c r="D918" s="327">
        <v>0</v>
      </c>
      <c r="E918" s="327">
        <v>0</v>
      </c>
      <c r="F918" s="226"/>
      <c r="G918" s="327"/>
    </row>
    <row r="919" customHeight="1" spans="1:7">
      <c r="A919" s="325">
        <v>2130333</v>
      </c>
      <c r="B919" s="325" t="s">
        <v>725</v>
      </c>
      <c r="C919" s="327">
        <v>0</v>
      </c>
      <c r="D919" s="327">
        <v>0</v>
      </c>
      <c r="E919" s="327">
        <v>0</v>
      </c>
      <c r="F919" s="226"/>
      <c r="G919" s="327"/>
    </row>
    <row r="920" ht="30" customHeight="1" spans="1:7">
      <c r="A920" s="325">
        <v>2130334</v>
      </c>
      <c r="B920" s="325" t="s">
        <v>750</v>
      </c>
      <c r="C920" s="327">
        <v>0</v>
      </c>
      <c r="D920" s="327">
        <v>0</v>
      </c>
      <c r="E920" s="327">
        <v>0</v>
      </c>
      <c r="F920" s="226"/>
      <c r="G920" s="327"/>
    </row>
    <row r="921" customHeight="1" spans="1:7">
      <c r="A921" s="325">
        <v>2130335</v>
      </c>
      <c r="B921" s="325" t="s">
        <v>751</v>
      </c>
      <c r="C921" s="327">
        <v>0</v>
      </c>
      <c r="D921" s="327">
        <v>20</v>
      </c>
      <c r="E921" s="327">
        <v>20</v>
      </c>
      <c r="F921" s="226"/>
      <c r="G921" s="327"/>
    </row>
    <row r="922" customHeight="1" spans="1:7">
      <c r="A922" s="325">
        <v>2130336</v>
      </c>
      <c r="B922" s="325" t="s">
        <v>752</v>
      </c>
      <c r="C922" s="327">
        <v>0</v>
      </c>
      <c r="D922" s="327">
        <v>0</v>
      </c>
      <c r="E922" s="327">
        <v>0</v>
      </c>
      <c r="F922" s="226"/>
      <c r="G922" s="327"/>
    </row>
    <row r="923" customHeight="1" spans="1:7">
      <c r="A923" s="325">
        <v>2130337</v>
      </c>
      <c r="B923" s="325" t="s">
        <v>753</v>
      </c>
      <c r="C923" s="327">
        <v>0</v>
      </c>
      <c r="D923" s="327">
        <v>0</v>
      </c>
      <c r="E923" s="327">
        <v>0</v>
      </c>
      <c r="F923" s="226"/>
      <c r="G923" s="327"/>
    </row>
    <row r="924" customHeight="1" spans="1:7">
      <c r="A924" s="325">
        <v>2130399</v>
      </c>
      <c r="B924" s="325" t="s">
        <v>754</v>
      </c>
      <c r="C924" s="327">
        <v>25</v>
      </c>
      <c r="D924" s="327">
        <v>13</v>
      </c>
      <c r="E924" s="327">
        <v>13</v>
      </c>
      <c r="F924" s="226"/>
      <c r="G924" s="327"/>
    </row>
    <row r="925" customHeight="1" spans="1:7">
      <c r="A925" s="325">
        <v>21305</v>
      </c>
      <c r="B925" s="326" t="s">
        <v>755</v>
      </c>
      <c r="C925" s="327">
        <v>22949</v>
      </c>
      <c r="D925" s="327">
        <v>49690</v>
      </c>
      <c r="E925" s="327">
        <v>55501</v>
      </c>
      <c r="F925" s="226">
        <v>111.7</v>
      </c>
      <c r="G925" s="327"/>
    </row>
    <row r="926" customHeight="1" spans="1:7">
      <c r="A926" s="325">
        <v>2130501</v>
      </c>
      <c r="B926" s="325" t="s">
        <v>70</v>
      </c>
      <c r="C926" s="327">
        <v>250</v>
      </c>
      <c r="D926" s="327">
        <v>314</v>
      </c>
      <c r="E926" s="327">
        <v>314</v>
      </c>
      <c r="F926" s="226"/>
      <c r="G926" s="327"/>
    </row>
    <row r="927" customHeight="1" spans="1:7">
      <c r="A927" s="325">
        <v>2130502</v>
      </c>
      <c r="B927" s="325" t="s">
        <v>71</v>
      </c>
      <c r="C927" s="327">
        <v>0</v>
      </c>
      <c r="D927" s="327">
        <v>4900</v>
      </c>
      <c r="E927" s="327">
        <v>4900</v>
      </c>
      <c r="F927" s="226"/>
      <c r="G927" s="327"/>
    </row>
    <row r="928" customHeight="1" spans="1:7">
      <c r="A928" s="325">
        <v>2130503</v>
      </c>
      <c r="B928" s="325" t="s">
        <v>72</v>
      </c>
      <c r="C928" s="327">
        <v>0</v>
      </c>
      <c r="D928" s="327">
        <v>0</v>
      </c>
      <c r="E928" s="327">
        <v>0</v>
      </c>
      <c r="F928" s="226"/>
      <c r="G928" s="327"/>
    </row>
    <row r="929" customHeight="1" spans="1:7">
      <c r="A929" s="325">
        <v>2130504</v>
      </c>
      <c r="B929" s="325" t="s">
        <v>756</v>
      </c>
      <c r="C929" s="327">
        <v>226</v>
      </c>
      <c r="D929" s="327">
        <v>14020</v>
      </c>
      <c r="E929" s="327">
        <v>14020</v>
      </c>
      <c r="F929" s="226"/>
      <c r="G929" s="327"/>
    </row>
    <row r="930" customHeight="1" spans="1:7">
      <c r="A930" s="325">
        <v>2130505</v>
      </c>
      <c r="B930" s="325" t="s">
        <v>757</v>
      </c>
      <c r="C930" s="327">
        <v>12828</v>
      </c>
      <c r="D930" s="327">
        <v>16699</v>
      </c>
      <c r="E930" s="327">
        <v>22510</v>
      </c>
      <c r="F930" s="226"/>
      <c r="G930" s="327"/>
    </row>
    <row r="931" customHeight="1" spans="1:7">
      <c r="A931" s="325">
        <v>2130506</v>
      </c>
      <c r="B931" s="325" t="s">
        <v>758</v>
      </c>
      <c r="C931" s="327">
        <v>810</v>
      </c>
      <c r="D931" s="327">
        <v>1726</v>
      </c>
      <c r="E931" s="327">
        <v>1726</v>
      </c>
      <c r="F931" s="226"/>
      <c r="G931" s="327"/>
    </row>
    <row r="932" customHeight="1" spans="1:7">
      <c r="A932" s="325">
        <v>2130507</v>
      </c>
      <c r="B932" s="325" t="s">
        <v>759</v>
      </c>
      <c r="C932" s="327">
        <v>8596</v>
      </c>
      <c r="D932" s="327">
        <v>9371</v>
      </c>
      <c r="E932" s="327">
        <v>9371</v>
      </c>
      <c r="F932" s="226"/>
      <c r="G932" s="327"/>
    </row>
    <row r="933" customHeight="1" spans="1:7">
      <c r="A933" s="325">
        <v>2130508</v>
      </c>
      <c r="B933" s="325" t="s">
        <v>760</v>
      </c>
      <c r="C933" s="327">
        <v>0</v>
      </c>
      <c r="D933" s="327">
        <v>0</v>
      </c>
      <c r="E933" s="327">
        <v>0</v>
      </c>
      <c r="F933" s="226"/>
      <c r="G933" s="327"/>
    </row>
    <row r="934" customHeight="1" spans="1:7">
      <c r="A934" s="325">
        <v>2130550</v>
      </c>
      <c r="B934" s="325" t="s">
        <v>79</v>
      </c>
      <c r="C934" s="327">
        <v>0</v>
      </c>
      <c r="D934" s="327">
        <v>48</v>
      </c>
      <c r="E934" s="327">
        <v>48</v>
      </c>
      <c r="F934" s="226"/>
      <c r="G934" s="327"/>
    </row>
    <row r="935" ht="32" customHeight="1" spans="1:7">
      <c r="A935" s="325">
        <v>2130599</v>
      </c>
      <c r="B935" s="325" t="s">
        <v>761</v>
      </c>
      <c r="C935" s="327">
        <v>239</v>
      </c>
      <c r="D935" s="327">
        <v>2612</v>
      </c>
      <c r="E935" s="327">
        <v>2612</v>
      </c>
      <c r="F935" s="226"/>
      <c r="G935" s="327"/>
    </row>
    <row r="936" customHeight="1" spans="1:7">
      <c r="A936" s="325">
        <v>21307</v>
      </c>
      <c r="B936" s="326" t="s">
        <v>762</v>
      </c>
      <c r="C936" s="327">
        <v>12632</v>
      </c>
      <c r="D936" s="327">
        <v>8670</v>
      </c>
      <c r="E936" s="327">
        <v>8670</v>
      </c>
      <c r="F936" s="226">
        <v>100</v>
      </c>
      <c r="G936" s="327"/>
    </row>
    <row r="937" customHeight="1" spans="1:7">
      <c r="A937" s="325">
        <v>2130701</v>
      </c>
      <c r="B937" s="325" t="s">
        <v>763</v>
      </c>
      <c r="C937" s="327">
        <v>191</v>
      </c>
      <c r="D937" s="327"/>
      <c r="E937" s="327"/>
      <c r="F937" s="226"/>
      <c r="G937" s="327"/>
    </row>
    <row r="938" ht="31" customHeight="1" spans="1:7">
      <c r="A938" s="325">
        <v>2130704</v>
      </c>
      <c r="B938" s="325" t="s">
        <v>764</v>
      </c>
      <c r="C938" s="327">
        <v>0</v>
      </c>
      <c r="D938" s="327">
        <v>0</v>
      </c>
      <c r="E938" s="327">
        <v>0</v>
      </c>
      <c r="F938" s="226"/>
      <c r="G938" s="327"/>
    </row>
    <row r="939" ht="31" customHeight="1" spans="1:7">
      <c r="A939" s="325">
        <v>2130705</v>
      </c>
      <c r="B939" s="325" t="s">
        <v>765</v>
      </c>
      <c r="C939" s="327">
        <v>12141</v>
      </c>
      <c r="D939" s="327">
        <v>6499</v>
      </c>
      <c r="E939" s="327">
        <v>6499</v>
      </c>
      <c r="F939" s="226"/>
      <c r="G939" s="327"/>
    </row>
    <row r="940" ht="16" customHeight="1" spans="1:7">
      <c r="A940" s="325">
        <v>2130706</v>
      </c>
      <c r="B940" s="325" t="s">
        <v>766</v>
      </c>
      <c r="C940" s="327">
        <v>0</v>
      </c>
      <c r="D940" s="327">
        <v>1280</v>
      </c>
      <c r="E940" s="327">
        <v>1280</v>
      </c>
      <c r="F940" s="226"/>
      <c r="G940" s="327"/>
    </row>
    <row r="941" ht="30" customHeight="1" spans="1:7">
      <c r="A941" s="325">
        <v>2130707</v>
      </c>
      <c r="B941" s="325" t="s">
        <v>767</v>
      </c>
      <c r="C941" s="327">
        <v>0</v>
      </c>
      <c r="D941" s="327">
        <v>0</v>
      </c>
      <c r="E941" s="327">
        <v>0</v>
      </c>
      <c r="F941" s="226"/>
      <c r="G941" s="327"/>
    </row>
    <row r="942" ht="27" customHeight="1" spans="1:7">
      <c r="A942" s="325">
        <v>2130799</v>
      </c>
      <c r="B942" s="325" t="s">
        <v>768</v>
      </c>
      <c r="C942" s="327">
        <v>300</v>
      </c>
      <c r="D942" s="327">
        <v>891</v>
      </c>
      <c r="E942" s="327">
        <v>891</v>
      </c>
      <c r="F942" s="226"/>
      <c r="G942" s="327"/>
    </row>
    <row r="943" customHeight="1" spans="1:7">
      <c r="A943" s="325">
        <v>21308</v>
      </c>
      <c r="B943" s="326" t="s">
        <v>769</v>
      </c>
      <c r="C943" s="327">
        <v>1848</v>
      </c>
      <c r="D943" s="327">
        <v>5584</v>
      </c>
      <c r="E943" s="327">
        <v>5584</v>
      </c>
      <c r="F943" s="226">
        <v>100</v>
      </c>
      <c r="G943" s="327"/>
    </row>
    <row r="944" customHeight="1" spans="1:7">
      <c r="A944" s="325">
        <v>2130801</v>
      </c>
      <c r="B944" s="325" t="s">
        <v>770</v>
      </c>
      <c r="C944" s="327">
        <v>0</v>
      </c>
      <c r="D944" s="327">
        <v>0</v>
      </c>
      <c r="E944" s="327">
        <v>0</v>
      </c>
      <c r="F944" s="226"/>
      <c r="G944" s="327"/>
    </row>
    <row r="945" customHeight="1" spans="1:7">
      <c r="A945" s="325">
        <v>2130803</v>
      </c>
      <c r="B945" s="325" t="s">
        <v>771</v>
      </c>
      <c r="C945" s="327">
        <v>0</v>
      </c>
      <c r="D945" s="327">
        <v>3536</v>
      </c>
      <c r="E945" s="327">
        <v>3536</v>
      </c>
      <c r="F945" s="226"/>
      <c r="G945" s="327"/>
    </row>
    <row r="946" customHeight="1" spans="1:7">
      <c r="A946" s="325">
        <v>2130804</v>
      </c>
      <c r="B946" s="325" t="s">
        <v>772</v>
      </c>
      <c r="C946" s="327">
        <v>1848</v>
      </c>
      <c r="D946" s="327">
        <v>2048</v>
      </c>
      <c r="E946" s="327">
        <v>2048</v>
      </c>
      <c r="F946" s="226"/>
      <c r="G946" s="327"/>
    </row>
    <row r="947" customHeight="1" spans="1:7">
      <c r="A947" s="325">
        <v>2130805</v>
      </c>
      <c r="B947" s="325" t="s">
        <v>773</v>
      </c>
      <c r="C947" s="327">
        <v>0</v>
      </c>
      <c r="D947" s="327">
        <v>0</v>
      </c>
      <c r="E947" s="327">
        <v>0</v>
      </c>
      <c r="F947" s="226"/>
      <c r="G947" s="327"/>
    </row>
    <row r="948" customHeight="1" spans="1:7">
      <c r="A948" s="325">
        <v>2130899</v>
      </c>
      <c r="B948" s="325" t="s">
        <v>774</v>
      </c>
      <c r="C948" s="327">
        <v>0</v>
      </c>
      <c r="D948" s="327"/>
      <c r="E948" s="327"/>
      <c r="F948" s="226"/>
      <c r="G948" s="327"/>
    </row>
    <row r="949" customHeight="1" spans="1:7">
      <c r="A949" s="325">
        <v>21309</v>
      </c>
      <c r="B949" s="326" t="s">
        <v>775</v>
      </c>
      <c r="C949" s="327">
        <v>0</v>
      </c>
      <c r="D949" s="327">
        <v>833</v>
      </c>
      <c r="E949" s="327">
        <v>833</v>
      </c>
      <c r="F949" s="226">
        <v>100</v>
      </c>
      <c r="G949" s="327"/>
    </row>
    <row r="950" customHeight="1" spans="1:7">
      <c r="A950" s="325">
        <v>2130901</v>
      </c>
      <c r="B950" s="325" t="s">
        <v>776</v>
      </c>
      <c r="C950" s="327">
        <v>0</v>
      </c>
      <c r="D950" s="327">
        <v>0</v>
      </c>
      <c r="E950" s="327">
        <v>0</v>
      </c>
      <c r="F950" s="226"/>
      <c r="G950" s="327"/>
    </row>
    <row r="951" customHeight="1" spans="1:7">
      <c r="A951" s="325">
        <v>2130999</v>
      </c>
      <c r="B951" s="325" t="s">
        <v>777</v>
      </c>
      <c r="C951" s="327">
        <v>0</v>
      </c>
      <c r="D951" s="327">
        <v>833</v>
      </c>
      <c r="E951" s="327">
        <v>833</v>
      </c>
      <c r="F951" s="226"/>
      <c r="G951" s="327"/>
    </row>
    <row r="952" customHeight="1" spans="1:7">
      <c r="A952" s="325">
        <v>21399</v>
      </c>
      <c r="B952" s="326" t="s">
        <v>778</v>
      </c>
      <c r="C952" s="327">
        <v>31</v>
      </c>
      <c r="D952" s="327">
        <v>126</v>
      </c>
      <c r="E952" s="327">
        <v>5559</v>
      </c>
      <c r="F952" s="226"/>
      <c r="G952" s="327"/>
    </row>
    <row r="953" ht="30" customHeight="1" spans="1:7">
      <c r="A953" s="325">
        <v>2139901</v>
      </c>
      <c r="B953" s="325" t="s">
        <v>779</v>
      </c>
      <c r="C953" s="327">
        <v>0</v>
      </c>
      <c r="D953" s="327">
        <v>0</v>
      </c>
      <c r="E953" s="327">
        <v>0</v>
      </c>
      <c r="F953" s="226"/>
      <c r="G953" s="327"/>
    </row>
    <row r="954" customHeight="1" spans="1:7">
      <c r="A954" s="325">
        <v>2139999</v>
      </c>
      <c r="B954" s="325" t="s">
        <v>780</v>
      </c>
      <c r="C954" s="327">
        <v>31</v>
      </c>
      <c r="D954" s="327">
        <v>126</v>
      </c>
      <c r="E954" s="327">
        <v>5559</v>
      </c>
      <c r="F954" s="226"/>
      <c r="G954" s="327"/>
    </row>
    <row r="955" customHeight="1" spans="1:7">
      <c r="A955" s="325">
        <v>214</v>
      </c>
      <c r="B955" s="326" t="s">
        <v>50</v>
      </c>
      <c r="C955" s="327">
        <v>4858</v>
      </c>
      <c r="D955" s="327">
        <v>17475</v>
      </c>
      <c r="E955" s="327">
        <v>17450</v>
      </c>
      <c r="F955" s="226">
        <v>99.9</v>
      </c>
      <c r="G955" s="222">
        <v>67.5</v>
      </c>
    </row>
    <row r="956" customHeight="1" spans="1:7">
      <c r="A956" s="325">
        <v>21401</v>
      </c>
      <c r="B956" s="326" t="s">
        <v>781</v>
      </c>
      <c r="C956" s="327">
        <v>4858</v>
      </c>
      <c r="D956" s="327">
        <v>16654</v>
      </c>
      <c r="E956" s="327">
        <v>16629</v>
      </c>
      <c r="F956" s="226">
        <v>99.8</v>
      </c>
      <c r="G956" s="327"/>
    </row>
    <row r="957" ht="28" customHeight="1" spans="1:7">
      <c r="A957" s="325">
        <v>2140101</v>
      </c>
      <c r="B957" s="325" t="s">
        <v>70</v>
      </c>
      <c r="C957" s="327">
        <v>878</v>
      </c>
      <c r="D957" s="327">
        <v>914</v>
      </c>
      <c r="E957" s="327">
        <v>914</v>
      </c>
      <c r="F957" s="226"/>
      <c r="G957" s="327"/>
    </row>
    <row r="958" customHeight="1" spans="1:7">
      <c r="A958" s="325">
        <v>2140102</v>
      </c>
      <c r="B958" s="325" t="s">
        <v>71</v>
      </c>
      <c r="C958" s="327">
        <v>0</v>
      </c>
      <c r="D958" s="327">
        <v>0</v>
      </c>
      <c r="E958" s="327">
        <v>0</v>
      </c>
      <c r="F958" s="226"/>
      <c r="G958" s="327"/>
    </row>
    <row r="959" customHeight="1" spans="1:7">
      <c r="A959" s="325">
        <v>2140103</v>
      </c>
      <c r="B959" s="325" t="s">
        <v>72</v>
      </c>
      <c r="C959" s="327">
        <v>0</v>
      </c>
      <c r="D959" s="327">
        <v>0</v>
      </c>
      <c r="E959" s="327">
        <v>0</v>
      </c>
      <c r="F959" s="226"/>
      <c r="G959" s="222">
        <v>0</v>
      </c>
    </row>
    <row r="960" customHeight="1" spans="1:7">
      <c r="A960" s="325">
        <v>2140104</v>
      </c>
      <c r="B960" s="325" t="s">
        <v>782</v>
      </c>
      <c r="C960" s="327">
        <v>344</v>
      </c>
      <c r="D960" s="327">
        <v>5748</v>
      </c>
      <c r="E960" s="327">
        <v>5748</v>
      </c>
      <c r="F960" s="226"/>
      <c r="G960" s="327"/>
    </row>
    <row r="961" customHeight="1" spans="1:7">
      <c r="A961" s="325">
        <v>2140106</v>
      </c>
      <c r="B961" s="325" t="s">
        <v>783</v>
      </c>
      <c r="C961" s="327">
        <v>2884</v>
      </c>
      <c r="D961" s="327">
        <v>3384</v>
      </c>
      <c r="E961" s="327">
        <v>3384</v>
      </c>
      <c r="F961" s="226"/>
      <c r="G961" s="327"/>
    </row>
    <row r="962" customHeight="1" spans="1:7">
      <c r="A962" s="325">
        <v>2140109</v>
      </c>
      <c r="B962" s="325" t="s">
        <v>784</v>
      </c>
      <c r="C962" s="327">
        <v>0</v>
      </c>
      <c r="D962" s="327">
        <v>0</v>
      </c>
      <c r="E962" s="327">
        <v>0</v>
      </c>
      <c r="F962" s="226"/>
      <c r="G962" s="327"/>
    </row>
    <row r="963" customHeight="1" spans="1:7">
      <c r="A963" s="325">
        <v>2140110</v>
      </c>
      <c r="B963" s="325" t="s">
        <v>785</v>
      </c>
      <c r="C963" s="327">
        <v>155</v>
      </c>
      <c r="D963" s="327">
        <v>2124</v>
      </c>
      <c r="E963" s="327">
        <v>2124</v>
      </c>
      <c r="F963" s="226"/>
      <c r="G963" s="327"/>
    </row>
    <row r="964" customHeight="1" spans="1:7">
      <c r="A964" s="325">
        <v>2140111</v>
      </c>
      <c r="B964" s="325" t="s">
        <v>786</v>
      </c>
      <c r="C964" s="327">
        <v>0</v>
      </c>
      <c r="D964" s="327"/>
      <c r="E964" s="327"/>
      <c r="F964" s="226"/>
      <c r="G964" s="327"/>
    </row>
    <row r="965" customHeight="1" spans="1:7">
      <c r="A965" s="325">
        <v>2140112</v>
      </c>
      <c r="B965" s="325" t="s">
        <v>787</v>
      </c>
      <c r="C965" s="327">
        <v>415</v>
      </c>
      <c r="D965" s="327">
        <v>594</v>
      </c>
      <c r="E965" s="327">
        <v>594</v>
      </c>
      <c r="F965" s="226"/>
      <c r="G965" s="327"/>
    </row>
    <row r="966" ht="31" customHeight="1" spans="1:7">
      <c r="A966" s="325">
        <v>2140114</v>
      </c>
      <c r="B966" s="325" t="s">
        <v>788</v>
      </c>
      <c r="C966" s="327">
        <v>0</v>
      </c>
      <c r="D966" s="327">
        <v>0</v>
      </c>
      <c r="E966" s="327">
        <v>0</v>
      </c>
      <c r="F966" s="226"/>
      <c r="G966" s="327"/>
    </row>
    <row r="967" customHeight="1" spans="1:7">
      <c r="A967" s="325">
        <v>2140122</v>
      </c>
      <c r="B967" s="325" t="s">
        <v>789</v>
      </c>
      <c r="C967" s="327">
        <v>0</v>
      </c>
      <c r="D967" s="327">
        <v>0</v>
      </c>
      <c r="E967" s="327">
        <v>0</v>
      </c>
      <c r="F967" s="226"/>
      <c r="G967" s="327"/>
    </row>
    <row r="968" customHeight="1" spans="1:7">
      <c r="A968" s="325">
        <v>2140123</v>
      </c>
      <c r="B968" s="325" t="s">
        <v>790</v>
      </c>
      <c r="C968" s="327">
        <v>0</v>
      </c>
      <c r="D968" s="327">
        <v>0</v>
      </c>
      <c r="E968" s="327">
        <v>0</v>
      </c>
      <c r="F968" s="226"/>
      <c r="G968" s="327"/>
    </row>
    <row r="969" customHeight="1" spans="1:7">
      <c r="A969" s="325">
        <v>2140127</v>
      </c>
      <c r="B969" s="325" t="s">
        <v>791</v>
      </c>
      <c r="C969" s="327">
        <v>0</v>
      </c>
      <c r="D969" s="327">
        <v>0</v>
      </c>
      <c r="E969" s="327">
        <v>0</v>
      </c>
      <c r="F969" s="226"/>
      <c r="G969" s="327"/>
    </row>
    <row r="970" customHeight="1" spans="1:7">
      <c r="A970" s="325">
        <v>2140128</v>
      </c>
      <c r="B970" s="325" t="s">
        <v>792</v>
      </c>
      <c r="C970" s="327">
        <v>0</v>
      </c>
      <c r="D970" s="327">
        <v>0</v>
      </c>
      <c r="E970" s="327">
        <v>0</v>
      </c>
      <c r="F970" s="226"/>
      <c r="G970" s="327"/>
    </row>
    <row r="971" customHeight="1" spans="1:7">
      <c r="A971" s="325">
        <v>2140129</v>
      </c>
      <c r="B971" s="325" t="s">
        <v>793</v>
      </c>
      <c r="C971" s="327">
        <v>0</v>
      </c>
      <c r="D971" s="327">
        <v>0</v>
      </c>
      <c r="E971" s="327">
        <v>0</v>
      </c>
      <c r="F971" s="226"/>
      <c r="G971" s="327"/>
    </row>
    <row r="972" customHeight="1" spans="1:7">
      <c r="A972" s="325">
        <v>2140130</v>
      </c>
      <c r="B972" s="325" t="s">
        <v>794</v>
      </c>
      <c r="C972" s="327">
        <v>0</v>
      </c>
      <c r="D972" s="327">
        <v>0</v>
      </c>
      <c r="E972" s="327">
        <v>0</v>
      </c>
      <c r="F972" s="226"/>
      <c r="G972" s="327"/>
    </row>
    <row r="973" customHeight="1" spans="1:7">
      <c r="A973" s="325">
        <v>2140131</v>
      </c>
      <c r="B973" s="325" t="s">
        <v>795</v>
      </c>
      <c r="C973" s="327">
        <v>15</v>
      </c>
      <c r="D973" s="327">
        <v>15</v>
      </c>
      <c r="E973" s="327">
        <v>15</v>
      </c>
      <c r="F973" s="226"/>
      <c r="G973" s="327"/>
    </row>
    <row r="974" customHeight="1" spans="1:7">
      <c r="A974" s="325">
        <v>2140133</v>
      </c>
      <c r="B974" s="325" t="s">
        <v>796</v>
      </c>
      <c r="C974" s="327">
        <v>0</v>
      </c>
      <c r="D974" s="327">
        <v>0</v>
      </c>
      <c r="E974" s="327">
        <v>0</v>
      </c>
      <c r="F974" s="226"/>
      <c r="G974" s="327"/>
    </row>
    <row r="975" customHeight="1" spans="1:7">
      <c r="A975" s="325">
        <v>2140136</v>
      </c>
      <c r="B975" s="325" t="s">
        <v>797</v>
      </c>
      <c r="C975" s="327">
        <v>5</v>
      </c>
      <c r="D975" s="327">
        <v>3</v>
      </c>
      <c r="E975" s="327">
        <v>3</v>
      </c>
      <c r="F975" s="226"/>
      <c r="G975" s="327"/>
    </row>
    <row r="976" customHeight="1" spans="1:7">
      <c r="A976" s="325">
        <v>2140138</v>
      </c>
      <c r="B976" s="325" t="s">
        <v>798</v>
      </c>
      <c r="C976" s="327">
        <v>0</v>
      </c>
      <c r="D976" s="327"/>
      <c r="E976" s="327"/>
      <c r="F976" s="226"/>
      <c r="G976" s="327"/>
    </row>
    <row r="977" customHeight="1" spans="1:7">
      <c r="A977" s="325">
        <v>2140199</v>
      </c>
      <c r="B977" s="325" t="s">
        <v>799</v>
      </c>
      <c r="C977" s="327">
        <v>162</v>
      </c>
      <c r="D977" s="327">
        <v>3872</v>
      </c>
      <c r="E977" s="327">
        <v>3847</v>
      </c>
      <c r="F977" s="226"/>
      <c r="G977" s="327"/>
    </row>
    <row r="978" customHeight="1" spans="1:7">
      <c r="A978" s="325">
        <v>21402</v>
      </c>
      <c r="B978" s="326" t="s">
        <v>800</v>
      </c>
      <c r="C978" s="327">
        <v>0</v>
      </c>
      <c r="D978" s="327">
        <v>0</v>
      </c>
      <c r="E978" s="327">
        <v>0</v>
      </c>
      <c r="F978" s="226"/>
      <c r="G978" s="327"/>
    </row>
    <row r="979" customHeight="1" spans="1:7">
      <c r="A979" s="325">
        <v>2140201</v>
      </c>
      <c r="B979" s="325" t="s">
        <v>70</v>
      </c>
      <c r="C979" s="327">
        <v>0</v>
      </c>
      <c r="D979" s="327">
        <v>0</v>
      </c>
      <c r="E979" s="327">
        <v>0</v>
      </c>
      <c r="F979" s="226"/>
      <c r="G979" s="327"/>
    </row>
    <row r="980" customHeight="1" spans="1:7">
      <c r="A980" s="325">
        <v>2140202</v>
      </c>
      <c r="B980" s="325" t="s">
        <v>71</v>
      </c>
      <c r="C980" s="327">
        <v>0</v>
      </c>
      <c r="D980" s="327">
        <v>0</v>
      </c>
      <c r="E980" s="327">
        <v>0</v>
      </c>
      <c r="F980" s="226"/>
      <c r="G980" s="327"/>
    </row>
    <row r="981" ht="31" customHeight="1" spans="1:7">
      <c r="A981" s="325">
        <v>2140203</v>
      </c>
      <c r="B981" s="325" t="s">
        <v>72</v>
      </c>
      <c r="C981" s="327">
        <v>0</v>
      </c>
      <c r="D981" s="327">
        <v>0</v>
      </c>
      <c r="E981" s="327">
        <v>0</v>
      </c>
      <c r="F981" s="226"/>
      <c r="G981" s="327"/>
    </row>
    <row r="982" customHeight="1" spans="1:7">
      <c r="A982" s="325">
        <v>2140204</v>
      </c>
      <c r="B982" s="325" t="s">
        <v>801</v>
      </c>
      <c r="C982" s="327">
        <v>0</v>
      </c>
      <c r="D982" s="327">
        <v>0</v>
      </c>
      <c r="E982" s="327">
        <v>0</v>
      </c>
      <c r="F982" s="226"/>
      <c r="G982" s="327"/>
    </row>
    <row r="983" customHeight="1" spans="1:7">
      <c r="A983" s="325">
        <v>2140205</v>
      </c>
      <c r="B983" s="325" t="s">
        <v>802</v>
      </c>
      <c r="C983" s="327">
        <v>0</v>
      </c>
      <c r="D983" s="327">
        <v>0</v>
      </c>
      <c r="E983" s="327">
        <v>0</v>
      </c>
      <c r="F983" s="226"/>
      <c r="G983" s="327"/>
    </row>
    <row r="984" customHeight="1" spans="1:7">
      <c r="A984" s="325">
        <v>2140206</v>
      </c>
      <c r="B984" s="325" t="s">
        <v>803</v>
      </c>
      <c r="C984" s="327">
        <v>0</v>
      </c>
      <c r="D984" s="327">
        <v>0</v>
      </c>
      <c r="E984" s="327">
        <v>0</v>
      </c>
      <c r="F984" s="226"/>
      <c r="G984" s="327"/>
    </row>
    <row r="985" customHeight="1" spans="1:7">
      <c r="A985" s="325">
        <v>2140207</v>
      </c>
      <c r="B985" s="325" t="s">
        <v>804</v>
      </c>
      <c r="C985" s="327">
        <v>0</v>
      </c>
      <c r="D985" s="327">
        <v>0</v>
      </c>
      <c r="E985" s="327">
        <v>0</v>
      </c>
      <c r="F985" s="226"/>
      <c r="G985" s="327"/>
    </row>
    <row r="986" customHeight="1" spans="1:7">
      <c r="A986" s="325">
        <v>2140208</v>
      </c>
      <c r="B986" s="325" t="s">
        <v>805</v>
      </c>
      <c r="C986" s="327">
        <v>0</v>
      </c>
      <c r="D986" s="327">
        <v>0</v>
      </c>
      <c r="E986" s="327">
        <v>0</v>
      </c>
      <c r="F986" s="226"/>
      <c r="G986" s="327"/>
    </row>
    <row r="987" customHeight="1" spans="1:7">
      <c r="A987" s="325">
        <v>2140299</v>
      </c>
      <c r="B987" s="325" t="s">
        <v>806</v>
      </c>
      <c r="C987" s="327">
        <v>0</v>
      </c>
      <c r="D987" s="327">
        <v>0</v>
      </c>
      <c r="E987" s="327">
        <v>0</v>
      </c>
      <c r="F987" s="226"/>
      <c r="G987" s="327"/>
    </row>
    <row r="988" customHeight="1" spans="1:7">
      <c r="A988" s="325">
        <v>21403</v>
      </c>
      <c r="B988" s="326" t="s">
        <v>807</v>
      </c>
      <c r="C988" s="327">
        <v>0</v>
      </c>
      <c r="D988" s="327">
        <v>0</v>
      </c>
      <c r="E988" s="327">
        <v>0</v>
      </c>
      <c r="F988" s="226"/>
      <c r="G988" s="327"/>
    </row>
    <row r="989" customHeight="1" spans="1:7">
      <c r="A989" s="325">
        <v>2140301</v>
      </c>
      <c r="B989" s="325" t="s">
        <v>70</v>
      </c>
      <c r="C989" s="327">
        <v>0</v>
      </c>
      <c r="D989" s="327">
        <v>0</v>
      </c>
      <c r="E989" s="327">
        <v>0</v>
      </c>
      <c r="F989" s="226"/>
      <c r="G989" s="327"/>
    </row>
    <row r="990" customHeight="1" spans="1:7">
      <c r="A990" s="325">
        <v>2140302</v>
      </c>
      <c r="B990" s="325" t="s">
        <v>71</v>
      </c>
      <c r="C990" s="327">
        <v>0</v>
      </c>
      <c r="D990" s="327">
        <v>0</v>
      </c>
      <c r="E990" s="327">
        <v>0</v>
      </c>
      <c r="F990" s="226"/>
      <c r="G990" s="327"/>
    </row>
    <row r="991" customHeight="1" spans="1:7">
      <c r="A991" s="325">
        <v>2140303</v>
      </c>
      <c r="B991" s="325" t="s">
        <v>72</v>
      </c>
      <c r="C991" s="327">
        <v>0</v>
      </c>
      <c r="D991" s="327">
        <v>0</v>
      </c>
      <c r="E991" s="327">
        <v>0</v>
      </c>
      <c r="F991" s="226"/>
      <c r="G991" s="327"/>
    </row>
    <row r="992" customHeight="1" spans="1:7">
      <c r="A992" s="325">
        <v>2140304</v>
      </c>
      <c r="B992" s="325" t="s">
        <v>808</v>
      </c>
      <c r="C992" s="327">
        <v>0</v>
      </c>
      <c r="D992" s="327">
        <v>0</v>
      </c>
      <c r="E992" s="327">
        <v>0</v>
      </c>
      <c r="F992" s="226"/>
      <c r="G992" s="327"/>
    </row>
    <row r="993" customHeight="1" spans="1:7">
      <c r="A993" s="325">
        <v>2140305</v>
      </c>
      <c r="B993" s="325" t="s">
        <v>809</v>
      </c>
      <c r="C993" s="327">
        <v>0</v>
      </c>
      <c r="D993" s="327">
        <v>0</v>
      </c>
      <c r="E993" s="327">
        <v>0</v>
      </c>
      <c r="F993" s="226"/>
      <c r="G993" s="327"/>
    </row>
    <row r="994" customHeight="1" spans="1:7">
      <c r="A994" s="325">
        <v>2140306</v>
      </c>
      <c r="B994" s="325" t="s">
        <v>810</v>
      </c>
      <c r="C994" s="327">
        <v>0</v>
      </c>
      <c r="D994" s="327">
        <v>0</v>
      </c>
      <c r="E994" s="327">
        <v>0</v>
      </c>
      <c r="F994" s="226"/>
      <c r="G994" s="327"/>
    </row>
    <row r="995" customHeight="1" spans="1:7">
      <c r="A995" s="325">
        <v>2140307</v>
      </c>
      <c r="B995" s="325" t="s">
        <v>811</v>
      </c>
      <c r="C995" s="327">
        <v>0</v>
      </c>
      <c r="D995" s="327">
        <v>0</v>
      </c>
      <c r="E995" s="327">
        <v>0</v>
      </c>
      <c r="F995" s="226"/>
      <c r="G995" s="327"/>
    </row>
    <row r="996" customHeight="1" spans="1:7">
      <c r="A996" s="325">
        <v>2140308</v>
      </c>
      <c r="B996" s="325" t="s">
        <v>812</v>
      </c>
      <c r="C996" s="327">
        <v>0</v>
      </c>
      <c r="D996" s="327">
        <v>0</v>
      </c>
      <c r="E996" s="327">
        <v>0</v>
      </c>
      <c r="F996" s="226"/>
      <c r="G996" s="327"/>
    </row>
    <row r="997" customHeight="1" spans="1:7">
      <c r="A997" s="325">
        <v>2140399</v>
      </c>
      <c r="B997" s="325" t="s">
        <v>813</v>
      </c>
      <c r="C997" s="327">
        <v>0</v>
      </c>
      <c r="D997" s="327">
        <v>0</v>
      </c>
      <c r="E997" s="327">
        <v>0</v>
      </c>
      <c r="F997" s="226"/>
      <c r="G997" s="327"/>
    </row>
    <row r="998" customHeight="1" spans="1:7">
      <c r="A998" s="325">
        <v>21405</v>
      </c>
      <c r="B998" s="326" t="s">
        <v>814</v>
      </c>
      <c r="C998" s="327">
        <v>0</v>
      </c>
      <c r="D998" s="327">
        <v>0</v>
      </c>
      <c r="E998" s="327">
        <v>0</v>
      </c>
      <c r="F998" s="226"/>
      <c r="G998" s="327"/>
    </row>
    <row r="999" customHeight="1" spans="1:7">
      <c r="A999" s="325">
        <v>2140501</v>
      </c>
      <c r="B999" s="325" t="s">
        <v>70</v>
      </c>
      <c r="C999" s="327">
        <v>0</v>
      </c>
      <c r="D999" s="327">
        <v>0</v>
      </c>
      <c r="E999" s="327">
        <v>0</v>
      </c>
      <c r="F999" s="226"/>
      <c r="G999" s="327"/>
    </row>
    <row r="1000" customHeight="1" spans="1:7">
      <c r="A1000" s="325">
        <v>2140502</v>
      </c>
      <c r="B1000" s="325" t="s">
        <v>71</v>
      </c>
      <c r="C1000" s="327">
        <v>0</v>
      </c>
      <c r="D1000" s="327">
        <v>0</v>
      </c>
      <c r="E1000" s="327">
        <v>0</v>
      </c>
      <c r="F1000" s="226"/>
      <c r="G1000" s="327"/>
    </row>
    <row r="1001" customHeight="1" spans="1:7">
      <c r="A1001" s="325">
        <v>2140503</v>
      </c>
      <c r="B1001" s="325" t="s">
        <v>72</v>
      </c>
      <c r="C1001" s="327">
        <v>0</v>
      </c>
      <c r="D1001" s="327">
        <v>0</v>
      </c>
      <c r="E1001" s="327">
        <v>0</v>
      </c>
      <c r="F1001" s="226"/>
      <c r="G1001" s="327"/>
    </row>
    <row r="1002" customHeight="1" spans="1:7">
      <c r="A1002" s="325">
        <v>2140504</v>
      </c>
      <c r="B1002" s="325" t="s">
        <v>805</v>
      </c>
      <c r="C1002" s="327">
        <v>0</v>
      </c>
      <c r="D1002" s="327">
        <v>0</v>
      </c>
      <c r="E1002" s="327">
        <v>0</v>
      </c>
      <c r="F1002" s="226"/>
      <c r="G1002" s="327"/>
    </row>
    <row r="1003" ht="31" customHeight="1" spans="1:7">
      <c r="A1003" s="325">
        <v>2140505</v>
      </c>
      <c r="B1003" s="325" t="s">
        <v>815</v>
      </c>
      <c r="C1003" s="327">
        <v>0</v>
      </c>
      <c r="D1003" s="327">
        <v>0</v>
      </c>
      <c r="E1003" s="327">
        <v>0</v>
      </c>
      <c r="F1003" s="226"/>
      <c r="G1003" s="327"/>
    </row>
    <row r="1004" customHeight="1" spans="1:7">
      <c r="A1004" s="325">
        <v>2140599</v>
      </c>
      <c r="B1004" s="325" t="s">
        <v>816</v>
      </c>
      <c r="C1004" s="327">
        <v>0</v>
      </c>
      <c r="D1004" s="327">
        <v>0</v>
      </c>
      <c r="E1004" s="327">
        <v>0</v>
      </c>
      <c r="F1004" s="226"/>
      <c r="G1004" s="327"/>
    </row>
    <row r="1005" customHeight="1" spans="1:7">
      <c r="A1005" s="325">
        <v>21406</v>
      </c>
      <c r="B1005" s="326" t="s">
        <v>817</v>
      </c>
      <c r="C1005" s="327">
        <v>0</v>
      </c>
      <c r="D1005" s="327">
        <v>0</v>
      </c>
      <c r="E1005" s="327">
        <v>0</v>
      </c>
      <c r="F1005" s="226"/>
      <c r="G1005" s="327"/>
    </row>
    <row r="1006" ht="35" customHeight="1" spans="1:7">
      <c r="A1006" s="325">
        <v>2140601</v>
      </c>
      <c r="B1006" s="325" t="s">
        <v>818</v>
      </c>
      <c r="C1006" s="327">
        <v>0</v>
      </c>
      <c r="D1006" s="327"/>
      <c r="E1006" s="327"/>
      <c r="F1006" s="226"/>
      <c r="G1006" s="327"/>
    </row>
    <row r="1007" ht="35" customHeight="1" spans="1:7">
      <c r="A1007" s="325">
        <v>2140602</v>
      </c>
      <c r="B1007" s="325" t="s">
        <v>819</v>
      </c>
      <c r="C1007" s="327">
        <v>0</v>
      </c>
      <c r="D1007" s="327"/>
      <c r="E1007" s="327"/>
      <c r="F1007" s="226"/>
      <c r="G1007" s="327"/>
    </row>
    <row r="1008" ht="35" customHeight="1" spans="1:7">
      <c r="A1008" s="325">
        <v>2140603</v>
      </c>
      <c r="B1008" s="325" t="s">
        <v>820</v>
      </c>
      <c r="C1008" s="327">
        <v>0</v>
      </c>
      <c r="D1008" s="327"/>
      <c r="E1008" s="327"/>
      <c r="F1008" s="226"/>
      <c r="G1008" s="327"/>
    </row>
    <row r="1009" customHeight="1" spans="1:7">
      <c r="A1009" s="325">
        <v>2140699</v>
      </c>
      <c r="B1009" s="325" t="s">
        <v>821</v>
      </c>
      <c r="C1009" s="327">
        <v>0</v>
      </c>
      <c r="D1009" s="327"/>
      <c r="E1009" s="327"/>
      <c r="F1009" s="226"/>
      <c r="G1009" s="327"/>
    </row>
    <row r="1010" customHeight="1" spans="1:7">
      <c r="A1010" s="325">
        <v>21499</v>
      </c>
      <c r="B1010" s="326" t="s">
        <v>822</v>
      </c>
      <c r="C1010" s="327">
        <v>0</v>
      </c>
      <c r="D1010" s="327">
        <v>821</v>
      </c>
      <c r="E1010" s="327">
        <v>821</v>
      </c>
      <c r="F1010" s="226">
        <v>100</v>
      </c>
      <c r="G1010" s="327"/>
    </row>
    <row r="1011" customHeight="1" spans="1:7">
      <c r="A1011" s="325">
        <v>2149901</v>
      </c>
      <c r="B1011" s="325" t="s">
        <v>823</v>
      </c>
      <c r="C1011" s="327">
        <v>0</v>
      </c>
      <c r="D1011" s="327"/>
      <c r="E1011" s="327"/>
      <c r="F1011" s="226"/>
      <c r="G1011" s="327"/>
    </row>
    <row r="1012" customHeight="1" spans="1:7">
      <c r="A1012" s="325">
        <v>2149999</v>
      </c>
      <c r="B1012" s="325" t="s">
        <v>824</v>
      </c>
      <c r="C1012" s="327">
        <v>0</v>
      </c>
      <c r="D1012" s="327">
        <v>821</v>
      </c>
      <c r="E1012" s="327">
        <v>821</v>
      </c>
      <c r="F1012" s="226"/>
      <c r="G1012" s="327"/>
    </row>
    <row r="1013" customHeight="1" spans="1:7">
      <c r="A1013" s="325">
        <v>215</v>
      </c>
      <c r="B1013" s="326" t="s">
        <v>51</v>
      </c>
      <c r="C1013" s="327">
        <v>329</v>
      </c>
      <c r="D1013" s="327">
        <v>1669</v>
      </c>
      <c r="E1013" s="327">
        <v>1481</v>
      </c>
      <c r="F1013" s="226">
        <v>88.7</v>
      </c>
      <c r="G1013" s="222">
        <v>194.1</v>
      </c>
    </row>
    <row r="1014" customHeight="1" spans="1:7">
      <c r="A1014" s="325">
        <v>21501</v>
      </c>
      <c r="B1014" s="326" t="s">
        <v>825</v>
      </c>
      <c r="C1014" s="327">
        <v>0</v>
      </c>
      <c r="D1014" s="327">
        <v>0</v>
      </c>
      <c r="E1014" s="327">
        <v>0</v>
      </c>
      <c r="F1014" s="226"/>
      <c r="G1014" s="327"/>
    </row>
    <row r="1015" customHeight="1" spans="1:7">
      <c r="A1015" s="325">
        <v>2150101</v>
      </c>
      <c r="B1015" s="325" t="s">
        <v>70</v>
      </c>
      <c r="C1015" s="327">
        <v>0</v>
      </c>
      <c r="D1015" s="327">
        <v>0</v>
      </c>
      <c r="E1015" s="327">
        <v>0</v>
      </c>
      <c r="F1015" s="226"/>
      <c r="G1015" s="327"/>
    </row>
    <row r="1016" ht="27" customHeight="1" spans="1:7">
      <c r="A1016" s="325">
        <v>2150102</v>
      </c>
      <c r="B1016" s="325" t="s">
        <v>71</v>
      </c>
      <c r="C1016" s="327">
        <v>0</v>
      </c>
      <c r="D1016" s="327">
        <v>0</v>
      </c>
      <c r="E1016" s="327">
        <v>0</v>
      </c>
      <c r="F1016" s="226"/>
      <c r="G1016" s="327"/>
    </row>
    <row r="1017" ht="27" customHeight="1" spans="1:7">
      <c r="A1017" s="325">
        <v>2150103</v>
      </c>
      <c r="B1017" s="325" t="s">
        <v>72</v>
      </c>
      <c r="C1017" s="327">
        <v>0</v>
      </c>
      <c r="D1017" s="327">
        <v>0</v>
      </c>
      <c r="E1017" s="327">
        <v>0</v>
      </c>
      <c r="F1017" s="226"/>
      <c r="G1017" s="327"/>
    </row>
    <row r="1018" ht="27" customHeight="1" spans="1:7">
      <c r="A1018" s="325">
        <v>2150104</v>
      </c>
      <c r="B1018" s="325" t="s">
        <v>826</v>
      </c>
      <c r="C1018" s="327">
        <v>0</v>
      </c>
      <c r="D1018" s="327">
        <v>0</v>
      </c>
      <c r="E1018" s="327">
        <v>0</v>
      </c>
      <c r="F1018" s="226"/>
      <c r="G1018" s="327"/>
    </row>
    <row r="1019" customHeight="1" spans="1:7">
      <c r="A1019" s="325">
        <v>2150105</v>
      </c>
      <c r="B1019" s="325" t="s">
        <v>827</v>
      </c>
      <c r="C1019" s="327">
        <v>0</v>
      </c>
      <c r="D1019" s="327">
        <v>0</v>
      </c>
      <c r="E1019" s="327">
        <v>0</v>
      </c>
      <c r="F1019" s="226"/>
      <c r="G1019" s="327"/>
    </row>
    <row r="1020" customHeight="1" spans="1:7">
      <c r="A1020" s="325">
        <v>2150106</v>
      </c>
      <c r="B1020" s="325" t="s">
        <v>828</v>
      </c>
      <c r="C1020" s="327">
        <v>0</v>
      </c>
      <c r="D1020" s="327">
        <v>0</v>
      </c>
      <c r="E1020" s="327">
        <v>0</v>
      </c>
      <c r="F1020" s="226"/>
      <c r="G1020" s="327"/>
    </row>
    <row r="1021" customHeight="1" spans="1:7">
      <c r="A1021" s="325">
        <v>2150107</v>
      </c>
      <c r="B1021" s="325" t="s">
        <v>829</v>
      </c>
      <c r="C1021" s="327">
        <v>0</v>
      </c>
      <c r="D1021" s="327">
        <v>0</v>
      </c>
      <c r="E1021" s="327">
        <v>0</v>
      </c>
      <c r="F1021" s="226"/>
      <c r="G1021" s="327"/>
    </row>
    <row r="1022" customHeight="1" spans="1:7">
      <c r="A1022" s="325">
        <v>2150108</v>
      </c>
      <c r="B1022" s="325" t="s">
        <v>830</v>
      </c>
      <c r="C1022" s="327">
        <v>0</v>
      </c>
      <c r="D1022" s="327">
        <v>0</v>
      </c>
      <c r="E1022" s="327">
        <v>0</v>
      </c>
      <c r="F1022" s="226"/>
      <c r="G1022" s="327"/>
    </row>
    <row r="1023" customHeight="1" spans="1:7">
      <c r="A1023" s="325">
        <v>2150199</v>
      </c>
      <c r="B1023" s="325" t="s">
        <v>831</v>
      </c>
      <c r="C1023" s="327">
        <v>0</v>
      </c>
      <c r="D1023" s="327">
        <v>0</v>
      </c>
      <c r="E1023" s="327">
        <v>0</v>
      </c>
      <c r="F1023" s="226"/>
      <c r="G1023" s="222">
        <v>0</v>
      </c>
    </row>
    <row r="1024" customHeight="1" spans="1:7">
      <c r="A1024" s="325">
        <v>21502</v>
      </c>
      <c r="B1024" s="326" t="s">
        <v>832</v>
      </c>
      <c r="C1024" s="327">
        <v>0</v>
      </c>
      <c r="D1024" s="327">
        <v>198</v>
      </c>
      <c r="E1024" s="327">
        <v>198</v>
      </c>
      <c r="F1024" s="226">
        <v>100</v>
      </c>
      <c r="G1024" s="327"/>
    </row>
    <row r="1025" customHeight="1" spans="1:7">
      <c r="A1025" s="325">
        <v>2150201</v>
      </c>
      <c r="B1025" s="325" t="s">
        <v>70</v>
      </c>
      <c r="C1025" s="327">
        <v>0</v>
      </c>
      <c r="D1025" s="327">
        <v>0</v>
      </c>
      <c r="E1025" s="327">
        <v>0</v>
      </c>
      <c r="F1025" s="226"/>
      <c r="G1025" s="327"/>
    </row>
    <row r="1026" customHeight="1" spans="1:7">
      <c r="A1026" s="325">
        <v>2150202</v>
      </c>
      <c r="B1026" s="325" t="s">
        <v>71</v>
      </c>
      <c r="C1026" s="327">
        <v>0</v>
      </c>
      <c r="D1026" s="327">
        <v>0</v>
      </c>
      <c r="E1026" s="327">
        <v>0</v>
      </c>
      <c r="F1026" s="226"/>
      <c r="G1026" s="327"/>
    </row>
    <row r="1027" customHeight="1" spans="1:7">
      <c r="A1027" s="325">
        <v>2150203</v>
      </c>
      <c r="B1027" s="325" t="s">
        <v>72</v>
      </c>
      <c r="C1027" s="327">
        <v>0</v>
      </c>
      <c r="D1027" s="327">
        <v>0</v>
      </c>
      <c r="E1027" s="327">
        <v>0</v>
      </c>
      <c r="F1027" s="226"/>
      <c r="G1027" s="327"/>
    </row>
    <row r="1028" customHeight="1" spans="1:7">
      <c r="A1028" s="325">
        <v>2150204</v>
      </c>
      <c r="B1028" s="325" t="s">
        <v>833</v>
      </c>
      <c r="C1028" s="327">
        <v>0</v>
      </c>
      <c r="D1028" s="327">
        <v>0</v>
      </c>
      <c r="E1028" s="327">
        <v>0</v>
      </c>
      <c r="F1028" s="226"/>
      <c r="G1028" s="327"/>
    </row>
    <row r="1029" customHeight="1" spans="1:7">
      <c r="A1029" s="325">
        <v>2150205</v>
      </c>
      <c r="B1029" s="325" t="s">
        <v>834</v>
      </c>
      <c r="C1029" s="327">
        <v>0</v>
      </c>
      <c r="D1029" s="327">
        <v>0</v>
      </c>
      <c r="E1029" s="327">
        <v>0</v>
      </c>
      <c r="F1029" s="226"/>
      <c r="G1029" s="327"/>
    </row>
    <row r="1030" customHeight="1" spans="1:7">
      <c r="A1030" s="325">
        <v>2150206</v>
      </c>
      <c r="B1030" s="325" t="s">
        <v>835</v>
      </c>
      <c r="C1030" s="327">
        <v>0</v>
      </c>
      <c r="D1030" s="327">
        <v>0</v>
      </c>
      <c r="E1030" s="327">
        <v>0</v>
      </c>
      <c r="F1030" s="226"/>
      <c r="G1030" s="327"/>
    </row>
    <row r="1031" ht="33" customHeight="1" spans="1:7">
      <c r="A1031" s="325">
        <v>2150207</v>
      </c>
      <c r="B1031" s="325" t="s">
        <v>836</v>
      </c>
      <c r="C1031" s="327">
        <v>0</v>
      </c>
      <c r="D1031" s="327">
        <v>0</v>
      </c>
      <c r="E1031" s="327">
        <v>0</v>
      </c>
      <c r="F1031" s="226"/>
      <c r="G1031" s="327"/>
    </row>
    <row r="1032" customHeight="1" spans="1:7">
      <c r="A1032" s="325">
        <v>2150208</v>
      </c>
      <c r="B1032" s="325" t="s">
        <v>837</v>
      </c>
      <c r="C1032" s="327">
        <v>0</v>
      </c>
      <c r="D1032" s="327">
        <v>0</v>
      </c>
      <c r="E1032" s="327">
        <v>0</v>
      </c>
      <c r="F1032" s="226"/>
      <c r="G1032" s="327"/>
    </row>
    <row r="1033" customHeight="1" spans="1:7">
      <c r="A1033" s="325">
        <v>2150209</v>
      </c>
      <c r="B1033" s="325" t="s">
        <v>838</v>
      </c>
      <c r="C1033" s="327">
        <v>0</v>
      </c>
      <c r="D1033" s="327">
        <v>0</v>
      </c>
      <c r="E1033" s="327">
        <v>0</v>
      </c>
      <c r="F1033" s="226"/>
      <c r="G1033" s="327"/>
    </row>
    <row r="1034" customHeight="1" spans="1:7">
      <c r="A1034" s="325">
        <v>2150210</v>
      </c>
      <c r="B1034" s="325" t="s">
        <v>839</v>
      </c>
      <c r="C1034" s="327">
        <v>0</v>
      </c>
      <c r="D1034" s="327">
        <v>0</v>
      </c>
      <c r="E1034" s="327">
        <v>0</v>
      </c>
      <c r="F1034" s="226"/>
      <c r="G1034" s="327"/>
    </row>
    <row r="1035" ht="31" customHeight="1" spans="1:7">
      <c r="A1035" s="325">
        <v>2150212</v>
      </c>
      <c r="B1035" s="325" t="s">
        <v>840</v>
      </c>
      <c r="C1035" s="327">
        <v>0</v>
      </c>
      <c r="D1035" s="327">
        <v>0</v>
      </c>
      <c r="E1035" s="327">
        <v>0</v>
      </c>
      <c r="F1035" s="226"/>
      <c r="G1035" s="327"/>
    </row>
    <row r="1036" customHeight="1" spans="1:7">
      <c r="A1036" s="325">
        <v>2150213</v>
      </c>
      <c r="B1036" s="325" t="s">
        <v>841</v>
      </c>
      <c r="C1036" s="327">
        <v>0</v>
      </c>
      <c r="D1036" s="327">
        <v>0</v>
      </c>
      <c r="E1036" s="327">
        <v>0</v>
      </c>
      <c r="F1036" s="226"/>
      <c r="G1036" s="327"/>
    </row>
    <row r="1037" customHeight="1" spans="1:7">
      <c r="A1037" s="325">
        <v>2150214</v>
      </c>
      <c r="B1037" s="325" t="s">
        <v>842</v>
      </c>
      <c r="C1037" s="327">
        <v>0</v>
      </c>
      <c r="D1037" s="327">
        <v>0</v>
      </c>
      <c r="E1037" s="327">
        <v>0</v>
      </c>
      <c r="F1037" s="226"/>
      <c r="G1037" s="327"/>
    </row>
    <row r="1038" customHeight="1" spans="1:7">
      <c r="A1038" s="325">
        <v>2150215</v>
      </c>
      <c r="B1038" s="325" t="s">
        <v>843</v>
      </c>
      <c r="C1038" s="327">
        <v>0</v>
      </c>
      <c r="D1038" s="327">
        <v>0</v>
      </c>
      <c r="E1038" s="327">
        <v>0</v>
      </c>
      <c r="F1038" s="226"/>
      <c r="G1038" s="327"/>
    </row>
    <row r="1039" customHeight="1" spans="1:7">
      <c r="A1039" s="325">
        <v>2150299</v>
      </c>
      <c r="B1039" s="325" t="s">
        <v>844</v>
      </c>
      <c r="C1039" s="327">
        <v>0</v>
      </c>
      <c r="D1039" s="327">
        <v>198</v>
      </c>
      <c r="E1039" s="327">
        <v>198</v>
      </c>
      <c r="F1039" s="226"/>
      <c r="G1039" s="327"/>
    </row>
    <row r="1040" customHeight="1" spans="1:7">
      <c r="A1040" s="325">
        <v>21503</v>
      </c>
      <c r="B1040" s="326" t="s">
        <v>845</v>
      </c>
      <c r="C1040" s="327">
        <v>0</v>
      </c>
      <c r="D1040" s="327">
        <v>0</v>
      </c>
      <c r="E1040" s="327">
        <v>0</v>
      </c>
      <c r="F1040" s="226"/>
      <c r="G1040" s="327"/>
    </row>
    <row r="1041" ht="31" customHeight="1" spans="1:7">
      <c r="A1041" s="325">
        <v>2150301</v>
      </c>
      <c r="B1041" s="325" t="s">
        <v>70</v>
      </c>
      <c r="C1041" s="327">
        <v>0</v>
      </c>
      <c r="D1041" s="327">
        <v>0</v>
      </c>
      <c r="E1041" s="327">
        <v>0</v>
      </c>
      <c r="F1041" s="226"/>
      <c r="G1041" s="327"/>
    </row>
    <row r="1042" customHeight="1" spans="1:7">
      <c r="A1042" s="325">
        <v>2150302</v>
      </c>
      <c r="B1042" s="325" t="s">
        <v>71</v>
      </c>
      <c r="C1042" s="327">
        <v>0</v>
      </c>
      <c r="D1042" s="327">
        <v>0</v>
      </c>
      <c r="E1042" s="327">
        <v>0</v>
      </c>
      <c r="F1042" s="226"/>
      <c r="G1042" s="327"/>
    </row>
    <row r="1043" customHeight="1" spans="1:7">
      <c r="A1043" s="325">
        <v>2150303</v>
      </c>
      <c r="B1043" s="325" t="s">
        <v>72</v>
      </c>
      <c r="C1043" s="327">
        <v>0</v>
      </c>
      <c r="D1043" s="327">
        <v>0</v>
      </c>
      <c r="E1043" s="327">
        <v>0</v>
      </c>
      <c r="F1043" s="226"/>
      <c r="G1043" s="327"/>
    </row>
    <row r="1044" customHeight="1" spans="1:7">
      <c r="A1044" s="325">
        <v>2150399</v>
      </c>
      <c r="B1044" s="325" t="s">
        <v>846</v>
      </c>
      <c r="C1044" s="327">
        <v>0</v>
      </c>
      <c r="D1044" s="327">
        <v>0</v>
      </c>
      <c r="E1044" s="327">
        <v>0</v>
      </c>
      <c r="F1044" s="226"/>
      <c r="G1044" s="327"/>
    </row>
    <row r="1045" ht="30" customHeight="1" spans="1:7">
      <c r="A1045" s="325">
        <v>21505</v>
      </c>
      <c r="B1045" s="326" t="s">
        <v>847</v>
      </c>
      <c r="C1045" s="327">
        <v>21</v>
      </c>
      <c r="D1045" s="327">
        <v>827</v>
      </c>
      <c r="E1045" s="327">
        <v>793</v>
      </c>
      <c r="F1045" s="226">
        <v>95.9</v>
      </c>
      <c r="G1045" s="327"/>
    </row>
    <row r="1046" customHeight="1" spans="1:7">
      <c r="A1046" s="325">
        <v>2150501</v>
      </c>
      <c r="B1046" s="325" t="s">
        <v>70</v>
      </c>
      <c r="C1046" s="327">
        <v>14</v>
      </c>
      <c r="D1046" s="327">
        <v>14</v>
      </c>
      <c r="E1046" s="327">
        <v>14</v>
      </c>
      <c r="F1046" s="226"/>
      <c r="G1046" s="327"/>
    </row>
    <row r="1047" customHeight="1" spans="1:7">
      <c r="A1047" s="325">
        <v>2150502</v>
      </c>
      <c r="B1047" s="325" t="s">
        <v>71</v>
      </c>
      <c r="C1047" s="327">
        <v>0</v>
      </c>
      <c r="D1047" s="327">
        <v>0</v>
      </c>
      <c r="E1047" s="327">
        <v>0</v>
      </c>
      <c r="F1047" s="226"/>
      <c r="G1047" s="327"/>
    </row>
    <row r="1048" customHeight="1" spans="1:7">
      <c r="A1048" s="325">
        <v>2150503</v>
      </c>
      <c r="B1048" s="325" t="s">
        <v>72</v>
      </c>
      <c r="C1048" s="327">
        <v>0</v>
      </c>
      <c r="D1048" s="327">
        <v>0</v>
      </c>
      <c r="E1048" s="327">
        <v>0</v>
      </c>
      <c r="F1048" s="226"/>
      <c r="G1048" s="327"/>
    </row>
    <row r="1049" customHeight="1" spans="1:7">
      <c r="A1049" s="325">
        <v>2150505</v>
      </c>
      <c r="B1049" s="325" t="s">
        <v>848</v>
      </c>
      <c r="C1049" s="327">
        <v>0</v>
      </c>
      <c r="D1049" s="327">
        <v>0</v>
      </c>
      <c r="E1049" s="327">
        <v>0</v>
      </c>
      <c r="F1049" s="226"/>
      <c r="G1049" s="327"/>
    </row>
    <row r="1050" customHeight="1" spans="1:7">
      <c r="A1050" s="325">
        <v>2150507</v>
      </c>
      <c r="B1050" s="325" t="s">
        <v>849</v>
      </c>
      <c r="C1050" s="327">
        <v>0</v>
      </c>
      <c r="D1050" s="327">
        <v>0</v>
      </c>
      <c r="E1050" s="327">
        <v>0</v>
      </c>
      <c r="F1050" s="226"/>
      <c r="G1050" s="327"/>
    </row>
    <row r="1051" customHeight="1" spans="1:7">
      <c r="A1051" s="325">
        <v>2150508</v>
      </c>
      <c r="B1051" s="325" t="s">
        <v>850</v>
      </c>
      <c r="C1051" s="327">
        <v>0</v>
      </c>
      <c r="D1051" s="327">
        <v>0</v>
      </c>
      <c r="E1051" s="327">
        <v>0</v>
      </c>
      <c r="F1051" s="226"/>
      <c r="G1051" s="327"/>
    </row>
    <row r="1052" customHeight="1" spans="1:7">
      <c r="A1052" s="325">
        <v>2150516</v>
      </c>
      <c r="B1052" s="325" t="s">
        <v>851</v>
      </c>
      <c r="C1052" s="327">
        <v>0</v>
      </c>
      <c r="D1052" s="327">
        <v>0</v>
      </c>
      <c r="E1052" s="327">
        <v>0</v>
      </c>
      <c r="F1052" s="226"/>
      <c r="G1052" s="327"/>
    </row>
    <row r="1053" customHeight="1" spans="1:7">
      <c r="A1053" s="325">
        <v>2150517</v>
      </c>
      <c r="B1053" s="325" t="s">
        <v>852</v>
      </c>
      <c r="C1053" s="327">
        <v>0</v>
      </c>
      <c r="D1053" s="327">
        <v>813</v>
      </c>
      <c r="E1053" s="327">
        <v>779</v>
      </c>
      <c r="F1053" s="226"/>
      <c r="G1053" s="327"/>
    </row>
    <row r="1054" customHeight="1" spans="1:7">
      <c r="A1054" s="325">
        <v>2150550</v>
      </c>
      <c r="B1054" s="325" t="s">
        <v>79</v>
      </c>
      <c r="C1054" s="327">
        <v>0</v>
      </c>
      <c r="D1054" s="327">
        <v>0</v>
      </c>
      <c r="E1054" s="327">
        <v>0</v>
      </c>
      <c r="F1054" s="226"/>
      <c r="G1054" s="327"/>
    </row>
    <row r="1055" ht="32" customHeight="1" spans="1:7">
      <c r="A1055" s="325">
        <v>2150599</v>
      </c>
      <c r="B1055" s="325" t="s">
        <v>853</v>
      </c>
      <c r="C1055" s="327">
        <v>7</v>
      </c>
      <c r="D1055" s="327"/>
      <c r="E1055" s="327"/>
      <c r="F1055" s="226"/>
      <c r="G1055" s="327"/>
    </row>
    <row r="1056" customHeight="1" spans="1:7">
      <c r="A1056" s="325">
        <v>21507</v>
      </c>
      <c r="B1056" s="326" t="s">
        <v>854</v>
      </c>
      <c r="C1056" s="327">
        <v>308</v>
      </c>
      <c r="D1056" s="327">
        <v>333</v>
      </c>
      <c r="E1056" s="327">
        <v>333</v>
      </c>
      <c r="F1056" s="226">
        <v>100</v>
      </c>
      <c r="G1056" s="327"/>
    </row>
    <row r="1057" customHeight="1" spans="1:7">
      <c r="A1057" s="325">
        <v>2150701</v>
      </c>
      <c r="B1057" s="325" t="s">
        <v>70</v>
      </c>
      <c r="C1057" s="327">
        <v>204</v>
      </c>
      <c r="D1057" s="327">
        <v>224</v>
      </c>
      <c r="E1057" s="327">
        <v>224</v>
      </c>
      <c r="F1057" s="226"/>
      <c r="G1057" s="327"/>
    </row>
    <row r="1058" customHeight="1" spans="1:7">
      <c r="A1058" s="325">
        <v>2150702</v>
      </c>
      <c r="B1058" s="325" t="s">
        <v>71</v>
      </c>
      <c r="C1058" s="327">
        <v>104</v>
      </c>
      <c r="D1058" s="327">
        <v>109</v>
      </c>
      <c r="E1058" s="327">
        <v>109</v>
      </c>
      <c r="F1058" s="226"/>
      <c r="G1058" s="327"/>
    </row>
    <row r="1059" customHeight="1" spans="1:7">
      <c r="A1059" s="325">
        <v>2150703</v>
      </c>
      <c r="B1059" s="325" t="s">
        <v>72</v>
      </c>
      <c r="C1059" s="327">
        <v>0</v>
      </c>
      <c r="D1059" s="327">
        <v>0</v>
      </c>
      <c r="E1059" s="327">
        <v>0</v>
      </c>
      <c r="F1059" s="226"/>
      <c r="G1059" s="327"/>
    </row>
    <row r="1060" customHeight="1" spans="1:7">
      <c r="A1060" s="325">
        <v>2150704</v>
      </c>
      <c r="B1060" s="325" t="s">
        <v>855</v>
      </c>
      <c r="C1060" s="327">
        <v>0</v>
      </c>
      <c r="D1060" s="327">
        <v>0</v>
      </c>
      <c r="E1060" s="327">
        <v>0</v>
      </c>
      <c r="F1060" s="226"/>
      <c r="G1060" s="327"/>
    </row>
    <row r="1061" customHeight="1" spans="1:7">
      <c r="A1061" s="325">
        <v>2150705</v>
      </c>
      <c r="B1061" s="325" t="s">
        <v>856</v>
      </c>
      <c r="C1061" s="327">
        <v>0</v>
      </c>
      <c r="D1061" s="327">
        <v>0</v>
      </c>
      <c r="E1061" s="327">
        <v>0</v>
      </c>
      <c r="F1061" s="226"/>
      <c r="G1061" s="327"/>
    </row>
    <row r="1062" customHeight="1" spans="1:7">
      <c r="A1062" s="325">
        <v>2150799</v>
      </c>
      <c r="B1062" s="325" t="s">
        <v>857</v>
      </c>
      <c r="C1062" s="327">
        <v>0</v>
      </c>
      <c r="D1062" s="327">
        <v>0</v>
      </c>
      <c r="E1062" s="327">
        <v>0</v>
      </c>
      <c r="F1062" s="226"/>
      <c r="G1062" s="327"/>
    </row>
    <row r="1063" ht="36" customHeight="1" spans="1:7">
      <c r="A1063" s="325">
        <v>21508</v>
      </c>
      <c r="B1063" s="326" t="s">
        <v>858</v>
      </c>
      <c r="C1063" s="327">
        <v>0</v>
      </c>
      <c r="D1063" s="327">
        <v>311</v>
      </c>
      <c r="E1063" s="327">
        <v>157</v>
      </c>
      <c r="F1063" s="226">
        <v>50.5</v>
      </c>
      <c r="G1063" s="327"/>
    </row>
    <row r="1064" customHeight="1" spans="1:7">
      <c r="A1064" s="325">
        <v>2150801</v>
      </c>
      <c r="B1064" s="325" t="s">
        <v>70</v>
      </c>
      <c r="C1064" s="327">
        <v>0</v>
      </c>
      <c r="D1064" s="327">
        <v>154</v>
      </c>
      <c r="E1064" s="327"/>
      <c r="F1064" s="226"/>
      <c r="G1064" s="327"/>
    </row>
    <row r="1065" ht="29" customHeight="1" spans="1:7">
      <c r="A1065" s="325">
        <v>2150802</v>
      </c>
      <c r="B1065" s="325" t="s">
        <v>71</v>
      </c>
      <c r="C1065" s="327">
        <v>0</v>
      </c>
      <c r="D1065" s="327">
        <v>0</v>
      </c>
      <c r="E1065" s="327">
        <v>0</v>
      </c>
      <c r="F1065" s="226"/>
      <c r="G1065" s="327"/>
    </row>
    <row r="1066" customHeight="1" spans="1:7">
      <c r="A1066" s="325">
        <v>2150803</v>
      </c>
      <c r="B1066" s="325" t="s">
        <v>72</v>
      </c>
      <c r="C1066" s="327">
        <v>0</v>
      </c>
      <c r="D1066" s="327">
        <v>0</v>
      </c>
      <c r="E1066" s="327">
        <v>0</v>
      </c>
      <c r="F1066" s="226"/>
      <c r="G1066" s="327"/>
    </row>
    <row r="1067" ht="35" customHeight="1" spans="1:7">
      <c r="A1067" s="325">
        <v>2150804</v>
      </c>
      <c r="B1067" s="325" t="s">
        <v>859</v>
      </c>
      <c r="C1067" s="327">
        <v>0</v>
      </c>
      <c r="D1067" s="327">
        <v>0</v>
      </c>
      <c r="E1067" s="327">
        <v>0</v>
      </c>
      <c r="F1067" s="226"/>
      <c r="G1067" s="327"/>
    </row>
    <row r="1068" customHeight="1" spans="1:7">
      <c r="A1068" s="325">
        <v>2150805</v>
      </c>
      <c r="B1068" s="325" t="s">
        <v>860</v>
      </c>
      <c r="C1068" s="327">
        <v>0</v>
      </c>
      <c r="D1068" s="327">
        <v>157</v>
      </c>
      <c r="E1068" s="327">
        <v>157</v>
      </c>
      <c r="F1068" s="226"/>
      <c r="G1068" s="327"/>
    </row>
    <row r="1069" customHeight="1" spans="1:7">
      <c r="A1069" s="325">
        <v>2150806</v>
      </c>
      <c r="B1069" s="325" t="s">
        <v>861</v>
      </c>
      <c r="C1069" s="327">
        <v>0</v>
      </c>
      <c r="D1069" s="327">
        <v>0</v>
      </c>
      <c r="E1069" s="327">
        <v>0</v>
      </c>
      <c r="F1069" s="226"/>
      <c r="G1069" s="327"/>
    </row>
    <row r="1070" ht="36" customHeight="1" spans="1:7">
      <c r="A1070" s="325">
        <v>2150899</v>
      </c>
      <c r="B1070" s="325" t="s">
        <v>862</v>
      </c>
      <c r="C1070" s="327">
        <v>0</v>
      </c>
      <c r="D1070" s="327"/>
      <c r="E1070" s="327"/>
      <c r="F1070" s="226"/>
      <c r="G1070" s="327"/>
    </row>
    <row r="1071" ht="36" customHeight="1" spans="1:7">
      <c r="A1071" s="325">
        <v>21599</v>
      </c>
      <c r="B1071" s="326" t="s">
        <v>863</v>
      </c>
      <c r="C1071" s="327">
        <v>0</v>
      </c>
      <c r="D1071" s="327">
        <v>0</v>
      </c>
      <c r="E1071" s="327">
        <v>0</v>
      </c>
      <c r="F1071" s="226"/>
      <c r="G1071" s="327"/>
    </row>
    <row r="1072" customHeight="1" spans="1:7">
      <c r="A1072" s="325">
        <v>2159901</v>
      </c>
      <c r="B1072" s="325" t="s">
        <v>864</v>
      </c>
      <c r="C1072" s="327">
        <v>0</v>
      </c>
      <c r="D1072" s="327">
        <v>0</v>
      </c>
      <c r="E1072" s="327">
        <v>0</v>
      </c>
      <c r="F1072" s="226"/>
      <c r="G1072" s="327"/>
    </row>
    <row r="1073" ht="29" customHeight="1" spans="1:7">
      <c r="A1073" s="325">
        <v>2159904</v>
      </c>
      <c r="B1073" s="325" t="s">
        <v>865</v>
      </c>
      <c r="C1073" s="327">
        <v>0</v>
      </c>
      <c r="D1073" s="327">
        <v>0</v>
      </c>
      <c r="E1073" s="327">
        <v>0</v>
      </c>
      <c r="F1073" s="226"/>
      <c r="G1073" s="327"/>
    </row>
    <row r="1074" customHeight="1" spans="1:7">
      <c r="A1074" s="325">
        <v>2159905</v>
      </c>
      <c r="B1074" s="325" t="s">
        <v>866</v>
      </c>
      <c r="C1074" s="327">
        <v>0</v>
      </c>
      <c r="D1074" s="327">
        <v>0</v>
      </c>
      <c r="E1074" s="327">
        <v>0</v>
      </c>
      <c r="F1074" s="226"/>
      <c r="G1074" s="327"/>
    </row>
    <row r="1075" ht="33" customHeight="1" spans="1:7">
      <c r="A1075" s="325">
        <v>2159906</v>
      </c>
      <c r="B1075" s="325" t="s">
        <v>867</v>
      </c>
      <c r="C1075" s="327">
        <v>0</v>
      </c>
      <c r="D1075" s="327">
        <v>0</v>
      </c>
      <c r="E1075" s="327">
        <v>0</v>
      </c>
      <c r="F1075" s="226"/>
      <c r="G1075" s="327"/>
    </row>
    <row r="1076" ht="33" customHeight="1" spans="1:7">
      <c r="A1076" s="325">
        <v>2159999</v>
      </c>
      <c r="B1076" s="325" t="s">
        <v>868</v>
      </c>
      <c r="C1076" s="327">
        <v>0</v>
      </c>
      <c r="D1076" s="327">
        <v>0</v>
      </c>
      <c r="E1076" s="327">
        <v>0</v>
      </c>
      <c r="F1076" s="226"/>
      <c r="G1076" s="327"/>
    </row>
    <row r="1077" ht="31" customHeight="1" spans="1:7">
      <c r="A1077" s="325">
        <v>216</v>
      </c>
      <c r="B1077" s="326" t="s">
        <v>52</v>
      </c>
      <c r="C1077" s="327">
        <v>350</v>
      </c>
      <c r="D1077" s="327">
        <v>976</v>
      </c>
      <c r="E1077" s="327">
        <v>2222</v>
      </c>
      <c r="F1077" s="226">
        <v>227.7</v>
      </c>
      <c r="G1077" s="222">
        <v>552.7</v>
      </c>
    </row>
    <row r="1078" customHeight="1" spans="1:7">
      <c r="A1078" s="325">
        <v>21602</v>
      </c>
      <c r="B1078" s="326" t="s">
        <v>869</v>
      </c>
      <c r="C1078" s="327">
        <v>314</v>
      </c>
      <c r="D1078" s="327">
        <v>746</v>
      </c>
      <c r="E1078" s="327">
        <v>746</v>
      </c>
      <c r="F1078" s="226">
        <v>100</v>
      </c>
      <c r="G1078" s="327"/>
    </row>
    <row r="1079" customHeight="1" spans="1:7">
      <c r="A1079" s="325">
        <v>2160201</v>
      </c>
      <c r="B1079" s="325" t="s">
        <v>70</v>
      </c>
      <c r="C1079" s="327">
        <v>309</v>
      </c>
      <c r="D1079" s="327">
        <v>329</v>
      </c>
      <c r="E1079" s="327">
        <v>329</v>
      </c>
      <c r="F1079" s="226"/>
      <c r="G1079" s="327"/>
    </row>
    <row r="1080" ht="34" customHeight="1" spans="1:7">
      <c r="A1080" s="325">
        <v>2160202</v>
      </c>
      <c r="B1080" s="325" t="s">
        <v>71</v>
      </c>
      <c r="C1080" s="327">
        <v>0</v>
      </c>
      <c r="D1080" s="327">
        <v>0</v>
      </c>
      <c r="E1080" s="327">
        <v>0</v>
      </c>
      <c r="F1080" s="226"/>
      <c r="G1080" s="327"/>
    </row>
    <row r="1081" ht="31" customHeight="1" spans="1:7">
      <c r="A1081" s="325">
        <v>2160203</v>
      </c>
      <c r="B1081" s="325" t="s">
        <v>72</v>
      </c>
      <c r="C1081" s="327">
        <v>0</v>
      </c>
      <c r="D1081" s="327">
        <v>0</v>
      </c>
      <c r="E1081" s="327">
        <v>0</v>
      </c>
      <c r="F1081" s="226"/>
      <c r="G1081" s="327"/>
    </row>
    <row r="1082" customHeight="1" spans="1:7">
      <c r="A1082" s="325">
        <v>2160216</v>
      </c>
      <c r="B1082" s="325" t="s">
        <v>870</v>
      </c>
      <c r="C1082" s="327">
        <v>0</v>
      </c>
      <c r="D1082" s="327">
        <v>0</v>
      </c>
      <c r="E1082" s="327">
        <v>0</v>
      </c>
      <c r="F1082" s="226"/>
      <c r="G1082" s="327"/>
    </row>
    <row r="1083" customHeight="1" spans="1:7">
      <c r="A1083" s="325">
        <v>2160217</v>
      </c>
      <c r="B1083" s="325" t="s">
        <v>871</v>
      </c>
      <c r="C1083" s="327">
        <v>0</v>
      </c>
      <c r="D1083" s="327">
        <v>0</v>
      </c>
      <c r="E1083" s="327">
        <v>0</v>
      </c>
      <c r="F1083" s="226"/>
      <c r="G1083" s="327"/>
    </row>
    <row r="1084" customHeight="1" spans="1:7">
      <c r="A1084" s="325">
        <v>2160218</v>
      </c>
      <c r="B1084" s="325" t="s">
        <v>872</v>
      </c>
      <c r="C1084" s="327">
        <v>0</v>
      </c>
      <c r="D1084" s="327">
        <v>0</v>
      </c>
      <c r="E1084" s="327">
        <v>0</v>
      </c>
      <c r="F1084" s="226"/>
      <c r="G1084" s="327"/>
    </row>
    <row r="1085" ht="30" customHeight="1" spans="1:7">
      <c r="A1085" s="325">
        <v>2160219</v>
      </c>
      <c r="B1085" s="325" t="s">
        <v>873</v>
      </c>
      <c r="C1085" s="327">
        <v>0</v>
      </c>
      <c r="D1085" s="327">
        <v>0</v>
      </c>
      <c r="E1085" s="327">
        <v>0</v>
      </c>
      <c r="F1085" s="226"/>
      <c r="G1085" s="327"/>
    </row>
    <row r="1086" ht="29" customHeight="1" spans="1:7">
      <c r="A1086" s="325">
        <v>2160250</v>
      </c>
      <c r="B1086" s="325" t="s">
        <v>79</v>
      </c>
      <c r="C1086" s="327">
        <v>0</v>
      </c>
      <c r="D1086" s="327">
        <v>0</v>
      </c>
      <c r="E1086" s="327">
        <v>0</v>
      </c>
      <c r="F1086" s="226"/>
      <c r="G1086" s="327"/>
    </row>
    <row r="1087" customHeight="1" spans="1:7">
      <c r="A1087" s="325">
        <v>2160299</v>
      </c>
      <c r="B1087" s="325" t="s">
        <v>874</v>
      </c>
      <c r="C1087" s="327">
        <v>5</v>
      </c>
      <c r="D1087" s="327">
        <v>417</v>
      </c>
      <c r="E1087" s="327">
        <v>417</v>
      </c>
      <c r="F1087" s="226">
        <v>100</v>
      </c>
      <c r="G1087" s="222">
        <v>30.1</v>
      </c>
    </row>
    <row r="1088" customHeight="1" spans="1:7">
      <c r="A1088" s="325">
        <v>21606</v>
      </c>
      <c r="B1088" s="326" t="s">
        <v>875</v>
      </c>
      <c r="C1088" s="327">
        <v>0</v>
      </c>
      <c r="D1088" s="327">
        <v>84</v>
      </c>
      <c r="E1088" s="327">
        <v>0</v>
      </c>
      <c r="F1088" s="226">
        <v>0</v>
      </c>
      <c r="G1088" s="327"/>
    </row>
    <row r="1089" customHeight="1" spans="1:7">
      <c r="A1089" s="325">
        <v>2160601</v>
      </c>
      <c r="B1089" s="325" t="s">
        <v>70</v>
      </c>
      <c r="C1089" s="327">
        <v>0</v>
      </c>
      <c r="D1089" s="327">
        <v>0</v>
      </c>
      <c r="E1089" s="327">
        <v>0</v>
      </c>
      <c r="F1089" s="226"/>
      <c r="G1089" s="327"/>
    </row>
    <row r="1090" customHeight="1" spans="1:7">
      <c r="A1090" s="325">
        <v>2160602</v>
      </c>
      <c r="B1090" s="325" t="s">
        <v>71</v>
      </c>
      <c r="C1090" s="327">
        <v>0</v>
      </c>
      <c r="D1090" s="327">
        <v>0</v>
      </c>
      <c r="E1090" s="327">
        <v>0</v>
      </c>
      <c r="F1090" s="226"/>
      <c r="G1090" s="327"/>
    </row>
    <row r="1091" customHeight="1" spans="1:7">
      <c r="A1091" s="325">
        <v>2160603</v>
      </c>
      <c r="B1091" s="325" t="s">
        <v>72</v>
      </c>
      <c r="C1091" s="327">
        <v>0</v>
      </c>
      <c r="D1091" s="327">
        <v>0</v>
      </c>
      <c r="E1091" s="327">
        <v>0</v>
      </c>
      <c r="F1091" s="226"/>
      <c r="G1091" s="327"/>
    </row>
    <row r="1092" customHeight="1" spans="1:7">
      <c r="A1092" s="325">
        <v>2160607</v>
      </c>
      <c r="B1092" s="325" t="s">
        <v>876</v>
      </c>
      <c r="C1092" s="327">
        <v>0</v>
      </c>
      <c r="D1092" s="327">
        <v>0</v>
      </c>
      <c r="E1092" s="327">
        <v>0</v>
      </c>
      <c r="F1092" s="226"/>
      <c r="G1092" s="327"/>
    </row>
    <row r="1093" customHeight="1" spans="1:7">
      <c r="A1093" s="325">
        <v>2160699</v>
      </c>
      <c r="B1093" s="325" t="s">
        <v>877</v>
      </c>
      <c r="C1093" s="327">
        <v>0</v>
      </c>
      <c r="D1093" s="327">
        <v>84</v>
      </c>
      <c r="E1093" s="327">
        <v>0</v>
      </c>
      <c r="F1093" s="226"/>
      <c r="G1093" s="327"/>
    </row>
    <row r="1094" customHeight="1" spans="1:7">
      <c r="A1094" s="325">
        <v>21699</v>
      </c>
      <c r="B1094" s="326" t="s">
        <v>878</v>
      </c>
      <c r="C1094" s="327">
        <v>36</v>
      </c>
      <c r="D1094" s="327">
        <v>146</v>
      </c>
      <c r="E1094" s="327">
        <v>1476</v>
      </c>
      <c r="F1094" s="226"/>
      <c r="G1094" s="327"/>
    </row>
    <row r="1095" customHeight="1" spans="1:7">
      <c r="A1095" s="325">
        <v>2169901</v>
      </c>
      <c r="B1095" s="325" t="s">
        <v>879</v>
      </c>
      <c r="C1095" s="327">
        <v>0</v>
      </c>
      <c r="D1095" s="327">
        <v>0</v>
      </c>
      <c r="E1095" s="327">
        <v>0</v>
      </c>
      <c r="F1095" s="226"/>
      <c r="G1095" s="327"/>
    </row>
    <row r="1096" customHeight="1" spans="1:7">
      <c r="A1096" s="325">
        <v>2169999</v>
      </c>
      <c r="B1096" s="325" t="s">
        <v>880</v>
      </c>
      <c r="C1096" s="327">
        <v>36</v>
      </c>
      <c r="D1096" s="327">
        <v>146</v>
      </c>
      <c r="E1096" s="327">
        <v>1476</v>
      </c>
      <c r="F1096" s="226"/>
      <c r="G1096" s="327"/>
    </row>
    <row r="1097" customHeight="1" spans="1:7">
      <c r="A1097" s="325">
        <v>217</v>
      </c>
      <c r="B1097" s="326" t="s">
        <v>53</v>
      </c>
      <c r="C1097" s="327">
        <v>118</v>
      </c>
      <c r="D1097" s="327">
        <v>449</v>
      </c>
      <c r="E1097" s="327">
        <v>60</v>
      </c>
      <c r="F1097" s="226">
        <v>13.4</v>
      </c>
      <c r="G1097" s="222">
        <v>100</v>
      </c>
    </row>
    <row r="1098" customHeight="1" spans="1:7">
      <c r="A1098" s="325">
        <v>21701</v>
      </c>
      <c r="B1098" s="326" t="s">
        <v>881</v>
      </c>
      <c r="C1098" s="327">
        <v>0</v>
      </c>
      <c r="D1098" s="327">
        <v>15</v>
      </c>
      <c r="E1098" s="327">
        <v>15</v>
      </c>
      <c r="F1098" s="226">
        <v>100</v>
      </c>
      <c r="G1098" s="327"/>
    </row>
    <row r="1099" customHeight="1" spans="1:7">
      <c r="A1099" s="325">
        <v>2170101</v>
      </c>
      <c r="B1099" s="325" t="s">
        <v>70</v>
      </c>
      <c r="C1099" s="327">
        <v>0</v>
      </c>
      <c r="D1099" s="327">
        <v>0</v>
      </c>
      <c r="E1099" s="327">
        <v>0</v>
      </c>
      <c r="F1099" s="226"/>
      <c r="G1099" s="327"/>
    </row>
    <row r="1100" customHeight="1" spans="1:7">
      <c r="A1100" s="325">
        <v>2170102</v>
      </c>
      <c r="B1100" s="325" t="s">
        <v>71</v>
      </c>
      <c r="C1100" s="327">
        <v>0</v>
      </c>
      <c r="D1100" s="327">
        <v>0</v>
      </c>
      <c r="E1100" s="327">
        <v>0</v>
      </c>
      <c r="F1100" s="226"/>
      <c r="G1100" s="327"/>
    </row>
    <row r="1101" customHeight="1" spans="1:7">
      <c r="A1101" s="325">
        <v>2170103</v>
      </c>
      <c r="B1101" s="325" t="s">
        <v>72</v>
      </c>
      <c r="C1101" s="327">
        <v>0</v>
      </c>
      <c r="D1101" s="327">
        <v>0</v>
      </c>
      <c r="E1101" s="327">
        <v>0</v>
      </c>
      <c r="F1101" s="226"/>
      <c r="G1101" s="327"/>
    </row>
    <row r="1102" customHeight="1" spans="1:7">
      <c r="A1102" s="325">
        <v>2170104</v>
      </c>
      <c r="B1102" s="325" t="s">
        <v>882</v>
      </c>
      <c r="C1102" s="327">
        <v>0</v>
      </c>
      <c r="D1102" s="327">
        <v>0</v>
      </c>
      <c r="E1102" s="327">
        <v>0</v>
      </c>
      <c r="F1102" s="226"/>
      <c r="G1102" s="327"/>
    </row>
    <row r="1103" customHeight="1" spans="1:7">
      <c r="A1103" s="325">
        <v>2170150</v>
      </c>
      <c r="B1103" s="325" t="s">
        <v>79</v>
      </c>
      <c r="C1103" s="327">
        <v>0</v>
      </c>
      <c r="D1103" s="327">
        <v>0</v>
      </c>
      <c r="E1103" s="327">
        <v>0</v>
      </c>
      <c r="F1103" s="226"/>
      <c r="G1103" s="327"/>
    </row>
    <row r="1104" customHeight="1" spans="1:7">
      <c r="A1104" s="325">
        <v>2170199</v>
      </c>
      <c r="B1104" s="325" t="s">
        <v>883</v>
      </c>
      <c r="C1104" s="327">
        <v>0</v>
      </c>
      <c r="D1104" s="327">
        <v>15</v>
      </c>
      <c r="E1104" s="327">
        <v>15</v>
      </c>
      <c r="F1104" s="226"/>
      <c r="G1104" s="327"/>
    </row>
    <row r="1105" customHeight="1" spans="1:7">
      <c r="A1105" s="325">
        <v>21702</v>
      </c>
      <c r="B1105" s="326" t="s">
        <v>884</v>
      </c>
      <c r="C1105" s="327">
        <v>0</v>
      </c>
      <c r="D1105" s="327">
        <v>0</v>
      </c>
      <c r="E1105" s="327">
        <v>0</v>
      </c>
      <c r="F1105" s="226"/>
      <c r="G1105" s="327"/>
    </row>
    <row r="1106" customHeight="1" spans="1:7">
      <c r="A1106" s="325">
        <v>2170201</v>
      </c>
      <c r="B1106" s="325" t="s">
        <v>885</v>
      </c>
      <c r="C1106" s="327">
        <v>0</v>
      </c>
      <c r="D1106" s="327">
        <v>0</v>
      </c>
      <c r="E1106" s="327">
        <v>0</v>
      </c>
      <c r="F1106" s="226"/>
      <c r="G1106" s="327"/>
    </row>
    <row r="1107" customHeight="1" spans="1:7">
      <c r="A1107" s="325">
        <v>2170202</v>
      </c>
      <c r="B1107" s="325" t="s">
        <v>886</v>
      </c>
      <c r="C1107" s="327">
        <v>0</v>
      </c>
      <c r="D1107" s="327">
        <v>0</v>
      </c>
      <c r="E1107" s="327">
        <v>0</v>
      </c>
      <c r="F1107" s="226"/>
      <c r="G1107" s="222"/>
    </row>
    <row r="1108" customHeight="1" spans="1:7">
      <c r="A1108" s="325">
        <v>2170203</v>
      </c>
      <c r="B1108" s="325" t="s">
        <v>887</v>
      </c>
      <c r="C1108" s="327">
        <v>0</v>
      </c>
      <c r="D1108" s="327">
        <v>0</v>
      </c>
      <c r="E1108" s="327">
        <v>0</v>
      </c>
      <c r="F1108" s="226"/>
      <c r="G1108" s="327"/>
    </row>
    <row r="1109" customHeight="1" spans="1:7">
      <c r="A1109" s="325">
        <v>2170204</v>
      </c>
      <c r="B1109" s="325" t="s">
        <v>888</v>
      </c>
      <c r="C1109" s="327">
        <v>0</v>
      </c>
      <c r="D1109" s="327">
        <v>0</v>
      </c>
      <c r="E1109" s="327">
        <v>0</v>
      </c>
      <c r="F1109" s="226"/>
      <c r="G1109" s="327"/>
    </row>
    <row r="1110" customHeight="1" spans="1:7">
      <c r="A1110" s="325">
        <v>2170205</v>
      </c>
      <c r="B1110" s="325" t="s">
        <v>889</v>
      </c>
      <c r="C1110" s="327">
        <v>0</v>
      </c>
      <c r="D1110" s="327">
        <v>0</v>
      </c>
      <c r="E1110" s="327">
        <v>0</v>
      </c>
      <c r="F1110" s="226"/>
      <c r="G1110" s="327"/>
    </row>
    <row r="1111" customHeight="1" spans="1:7">
      <c r="A1111" s="325">
        <v>2170206</v>
      </c>
      <c r="B1111" s="325" t="s">
        <v>890</v>
      </c>
      <c r="C1111" s="327">
        <v>0</v>
      </c>
      <c r="D1111" s="327">
        <v>0</v>
      </c>
      <c r="E1111" s="327">
        <v>0</v>
      </c>
      <c r="F1111" s="226"/>
      <c r="G1111" s="327"/>
    </row>
    <row r="1112" customHeight="1" spans="1:7">
      <c r="A1112" s="325">
        <v>2170207</v>
      </c>
      <c r="B1112" s="325" t="s">
        <v>891</v>
      </c>
      <c r="C1112" s="327">
        <v>0</v>
      </c>
      <c r="D1112" s="327">
        <v>0</v>
      </c>
      <c r="E1112" s="327">
        <v>0</v>
      </c>
      <c r="F1112" s="226"/>
      <c r="G1112" s="327"/>
    </row>
    <row r="1113" customHeight="1" spans="1:7">
      <c r="A1113" s="325">
        <v>2170208</v>
      </c>
      <c r="B1113" s="325" t="s">
        <v>892</v>
      </c>
      <c r="C1113" s="327">
        <v>0</v>
      </c>
      <c r="D1113" s="327">
        <v>0</v>
      </c>
      <c r="E1113" s="327">
        <v>0</v>
      </c>
      <c r="F1113" s="226"/>
      <c r="G1113" s="327"/>
    </row>
    <row r="1114" customHeight="1" spans="1:7">
      <c r="A1114" s="325">
        <v>2170299</v>
      </c>
      <c r="B1114" s="325" t="s">
        <v>893</v>
      </c>
      <c r="C1114" s="327">
        <v>0</v>
      </c>
      <c r="D1114" s="327">
        <v>0</v>
      </c>
      <c r="E1114" s="327">
        <v>0</v>
      </c>
      <c r="F1114" s="226"/>
      <c r="G1114" s="327"/>
    </row>
    <row r="1115" customHeight="1" spans="1:7">
      <c r="A1115" s="325">
        <v>21703</v>
      </c>
      <c r="B1115" s="326" t="s">
        <v>894</v>
      </c>
      <c r="C1115" s="327">
        <v>0</v>
      </c>
      <c r="D1115" s="327">
        <v>139</v>
      </c>
      <c r="E1115" s="327">
        <v>34</v>
      </c>
      <c r="F1115" s="226">
        <v>24.5</v>
      </c>
      <c r="G1115" s="327"/>
    </row>
    <row r="1116" customHeight="1" spans="1:7">
      <c r="A1116" s="325">
        <v>2170301</v>
      </c>
      <c r="B1116" s="325" t="s">
        <v>895</v>
      </c>
      <c r="C1116" s="327">
        <v>0</v>
      </c>
      <c r="D1116" s="327">
        <v>0</v>
      </c>
      <c r="E1116" s="327">
        <v>0</v>
      </c>
      <c r="F1116" s="226"/>
      <c r="G1116" s="327"/>
    </row>
    <row r="1117" customHeight="1" spans="1:7">
      <c r="A1117" s="325">
        <v>2170302</v>
      </c>
      <c r="B1117" s="325" t="s">
        <v>896</v>
      </c>
      <c r="C1117" s="327">
        <v>0</v>
      </c>
      <c r="D1117" s="327">
        <v>105</v>
      </c>
      <c r="E1117" s="327">
        <v>0</v>
      </c>
      <c r="F1117" s="226"/>
      <c r="G1117" s="327"/>
    </row>
    <row r="1118" customHeight="1" spans="1:7">
      <c r="A1118" s="325">
        <v>2170303</v>
      </c>
      <c r="B1118" s="325" t="s">
        <v>897</v>
      </c>
      <c r="C1118" s="327">
        <v>0</v>
      </c>
      <c r="D1118" s="327">
        <v>0</v>
      </c>
      <c r="E1118" s="327">
        <v>0</v>
      </c>
      <c r="F1118" s="226"/>
      <c r="G1118" s="327"/>
    </row>
    <row r="1119" customHeight="1" spans="1:7">
      <c r="A1119" s="325">
        <v>2170304</v>
      </c>
      <c r="B1119" s="325" t="s">
        <v>898</v>
      </c>
      <c r="C1119" s="327">
        <v>0</v>
      </c>
      <c r="D1119" s="327">
        <v>0</v>
      </c>
      <c r="E1119" s="327">
        <v>0</v>
      </c>
      <c r="F1119" s="226"/>
      <c r="G1119" s="327"/>
    </row>
    <row r="1120" customHeight="1" spans="1:7">
      <c r="A1120" s="325">
        <v>2170399</v>
      </c>
      <c r="B1120" s="325" t="s">
        <v>899</v>
      </c>
      <c r="C1120" s="327">
        <v>0</v>
      </c>
      <c r="D1120" s="327">
        <v>34</v>
      </c>
      <c r="E1120" s="327">
        <v>34</v>
      </c>
      <c r="F1120" s="226"/>
      <c r="G1120" s="327"/>
    </row>
    <row r="1121" customHeight="1" spans="1:7">
      <c r="A1121" s="325">
        <v>21704</v>
      </c>
      <c r="B1121" s="326" t="s">
        <v>900</v>
      </c>
      <c r="C1121" s="327">
        <v>0</v>
      </c>
      <c r="D1121" s="327">
        <v>0</v>
      </c>
      <c r="E1121" s="327">
        <v>0</v>
      </c>
      <c r="F1121" s="226"/>
      <c r="G1121" s="327"/>
    </row>
    <row r="1122" customHeight="1" spans="1:7">
      <c r="A1122" s="325">
        <v>2170401</v>
      </c>
      <c r="B1122" s="325" t="s">
        <v>901</v>
      </c>
      <c r="C1122" s="327">
        <v>0</v>
      </c>
      <c r="D1122" s="327">
        <v>0</v>
      </c>
      <c r="E1122" s="327">
        <v>0</v>
      </c>
      <c r="F1122" s="226"/>
      <c r="G1122" s="327"/>
    </row>
    <row r="1123" customHeight="1" spans="1:7">
      <c r="A1123" s="325">
        <v>2170499</v>
      </c>
      <c r="B1123" s="325" t="s">
        <v>902</v>
      </c>
      <c r="C1123" s="327">
        <v>0</v>
      </c>
      <c r="D1123" s="327">
        <v>0</v>
      </c>
      <c r="E1123" s="327">
        <v>0</v>
      </c>
      <c r="F1123" s="226"/>
      <c r="G1123" s="327"/>
    </row>
    <row r="1124" customHeight="1" spans="1:7">
      <c r="A1124" s="325">
        <v>21799</v>
      </c>
      <c r="B1124" s="326" t="s">
        <v>903</v>
      </c>
      <c r="C1124" s="327">
        <v>118</v>
      </c>
      <c r="D1124" s="327">
        <v>295</v>
      </c>
      <c r="E1124" s="327">
        <v>11</v>
      </c>
      <c r="F1124" s="226">
        <v>3.7</v>
      </c>
      <c r="G1124" s="327"/>
    </row>
    <row r="1125" customHeight="1" spans="1:7">
      <c r="A1125" s="325">
        <v>2179902</v>
      </c>
      <c r="B1125" s="325" t="s">
        <v>904</v>
      </c>
      <c r="C1125" s="327">
        <v>0</v>
      </c>
      <c r="D1125" s="327">
        <v>0</v>
      </c>
      <c r="E1125" s="327">
        <v>0</v>
      </c>
      <c r="F1125" s="226"/>
      <c r="G1125" s="327"/>
    </row>
    <row r="1126" customHeight="1" spans="1:7">
      <c r="A1126" s="325">
        <v>2179999</v>
      </c>
      <c r="B1126" s="325" t="s">
        <v>905</v>
      </c>
      <c r="C1126" s="327">
        <v>118</v>
      </c>
      <c r="D1126" s="327">
        <v>295</v>
      </c>
      <c r="E1126" s="327">
        <v>11</v>
      </c>
      <c r="F1126" s="226"/>
      <c r="G1126" s="327"/>
    </row>
    <row r="1127" customHeight="1" spans="1:7">
      <c r="A1127" s="325">
        <v>219</v>
      </c>
      <c r="B1127" s="326" t="s">
        <v>54</v>
      </c>
      <c r="C1127" s="327">
        <v>0</v>
      </c>
      <c r="D1127" s="327">
        <v>0</v>
      </c>
      <c r="E1127" s="327">
        <v>0</v>
      </c>
      <c r="F1127" s="226"/>
      <c r="G1127" s="327"/>
    </row>
    <row r="1128" customHeight="1" spans="1:7">
      <c r="A1128" s="325">
        <v>21901</v>
      </c>
      <c r="B1128" s="326" t="s">
        <v>906</v>
      </c>
      <c r="C1128" s="327">
        <v>0</v>
      </c>
      <c r="D1128" s="327">
        <v>0</v>
      </c>
      <c r="E1128" s="327">
        <v>0</v>
      </c>
      <c r="F1128" s="226"/>
      <c r="G1128" s="327"/>
    </row>
    <row r="1129" customHeight="1" spans="1:7">
      <c r="A1129" s="325">
        <v>21902</v>
      </c>
      <c r="B1129" s="326" t="s">
        <v>907</v>
      </c>
      <c r="C1129" s="327">
        <v>0</v>
      </c>
      <c r="D1129" s="327">
        <v>0</v>
      </c>
      <c r="E1129" s="327">
        <v>0</v>
      </c>
      <c r="F1129" s="226"/>
      <c r="G1129" s="327"/>
    </row>
    <row r="1130" customHeight="1" spans="1:7">
      <c r="A1130" s="325">
        <v>21903</v>
      </c>
      <c r="B1130" s="326" t="s">
        <v>908</v>
      </c>
      <c r="C1130" s="327">
        <v>0</v>
      </c>
      <c r="D1130" s="327">
        <v>0</v>
      </c>
      <c r="E1130" s="327">
        <v>0</v>
      </c>
      <c r="F1130" s="226"/>
      <c r="G1130" s="327"/>
    </row>
    <row r="1131" customHeight="1" spans="1:7">
      <c r="A1131" s="325">
        <v>21904</v>
      </c>
      <c r="B1131" s="326" t="s">
        <v>909</v>
      </c>
      <c r="C1131" s="327">
        <v>0</v>
      </c>
      <c r="D1131" s="327">
        <v>0</v>
      </c>
      <c r="E1131" s="327">
        <v>0</v>
      </c>
      <c r="F1131" s="226"/>
      <c r="G1131" s="327"/>
    </row>
    <row r="1132" customHeight="1" spans="1:7">
      <c r="A1132" s="325">
        <v>21905</v>
      </c>
      <c r="B1132" s="326" t="s">
        <v>910</v>
      </c>
      <c r="C1132" s="327">
        <v>0</v>
      </c>
      <c r="D1132" s="327">
        <v>0</v>
      </c>
      <c r="E1132" s="327">
        <v>0</v>
      </c>
      <c r="F1132" s="226"/>
      <c r="G1132" s="327"/>
    </row>
    <row r="1133" customHeight="1" spans="1:7">
      <c r="A1133" s="325">
        <v>21906</v>
      </c>
      <c r="B1133" s="326" t="s">
        <v>691</v>
      </c>
      <c r="C1133" s="327">
        <v>0</v>
      </c>
      <c r="D1133" s="327">
        <v>0</v>
      </c>
      <c r="E1133" s="327">
        <v>0</v>
      </c>
      <c r="F1133" s="226"/>
      <c r="G1133" s="327"/>
    </row>
    <row r="1134" customHeight="1" spans="1:7">
      <c r="A1134" s="325">
        <v>21907</v>
      </c>
      <c r="B1134" s="326" t="s">
        <v>911</v>
      </c>
      <c r="C1134" s="327">
        <v>0</v>
      </c>
      <c r="D1134" s="327">
        <v>0</v>
      </c>
      <c r="E1134" s="327">
        <v>0</v>
      </c>
      <c r="F1134" s="226"/>
      <c r="G1134" s="327"/>
    </row>
    <row r="1135" customHeight="1" spans="1:7">
      <c r="A1135" s="325">
        <v>21908</v>
      </c>
      <c r="B1135" s="326" t="s">
        <v>912</v>
      </c>
      <c r="C1135" s="327">
        <v>0</v>
      </c>
      <c r="D1135" s="327">
        <v>0</v>
      </c>
      <c r="E1135" s="327">
        <v>0</v>
      </c>
      <c r="F1135" s="226"/>
      <c r="G1135" s="327"/>
    </row>
    <row r="1136" customHeight="1" spans="1:7">
      <c r="A1136" s="325">
        <v>21999</v>
      </c>
      <c r="B1136" s="326" t="s">
        <v>913</v>
      </c>
      <c r="C1136" s="327">
        <v>0</v>
      </c>
      <c r="D1136" s="327">
        <v>0</v>
      </c>
      <c r="E1136" s="327">
        <v>0</v>
      </c>
      <c r="F1136" s="226"/>
      <c r="G1136" s="327"/>
    </row>
    <row r="1137" customHeight="1" spans="1:7">
      <c r="A1137" s="325">
        <v>220</v>
      </c>
      <c r="B1137" s="326" t="s">
        <v>55</v>
      </c>
      <c r="C1137" s="327">
        <v>1307</v>
      </c>
      <c r="D1137" s="327">
        <v>1920</v>
      </c>
      <c r="E1137" s="327">
        <v>1658</v>
      </c>
      <c r="F1137" s="226">
        <v>86.4</v>
      </c>
      <c r="G1137" s="222">
        <v>-120.3</v>
      </c>
    </row>
    <row r="1138" customHeight="1" spans="1:7">
      <c r="A1138" s="325">
        <v>22001</v>
      </c>
      <c r="B1138" s="326" t="s">
        <v>914</v>
      </c>
      <c r="C1138" s="327">
        <v>1278</v>
      </c>
      <c r="D1138" s="327">
        <v>1819</v>
      </c>
      <c r="E1138" s="327">
        <v>1542</v>
      </c>
      <c r="F1138" s="226">
        <v>84.8</v>
      </c>
      <c r="G1138" s="327"/>
    </row>
    <row r="1139" customHeight="1" spans="1:7">
      <c r="A1139" s="325">
        <v>2200101</v>
      </c>
      <c r="B1139" s="325" t="s">
        <v>70</v>
      </c>
      <c r="C1139" s="327">
        <v>498</v>
      </c>
      <c r="D1139" s="327">
        <v>730</v>
      </c>
      <c r="E1139" s="327">
        <v>730</v>
      </c>
      <c r="F1139" s="226"/>
      <c r="G1139" s="327"/>
    </row>
    <row r="1140" customHeight="1" spans="1:7">
      <c r="A1140" s="325">
        <v>2200102</v>
      </c>
      <c r="B1140" s="325" t="s">
        <v>71</v>
      </c>
      <c r="C1140" s="327">
        <v>0</v>
      </c>
      <c r="D1140" s="327">
        <v>0</v>
      </c>
      <c r="E1140" s="327">
        <v>0</v>
      </c>
      <c r="F1140" s="226"/>
      <c r="G1140" s="327"/>
    </row>
    <row r="1141" customHeight="1" spans="1:7">
      <c r="A1141" s="325">
        <v>2200103</v>
      </c>
      <c r="B1141" s="325" t="s">
        <v>72</v>
      </c>
      <c r="C1141" s="327">
        <v>0</v>
      </c>
      <c r="D1141" s="327">
        <v>0</v>
      </c>
      <c r="E1141" s="327">
        <v>0</v>
      </c>
      <c r="F1141" s="226"/>
      <c r="G1141" s="327"/>
    </row>
    <row r="1142" customHeight="1" spans="1:7">
      <c r="A1142" s="325">
        <v>2200104</v>
      </c>
      <c r="B1142" s="325" t="s">
        <v>915</v>
      </c>
      <c r="C1142" s="327">
        <v>0</v>
      </c>
      <c r="D1142" s="327">
        <v>0</v>
      </c>
      <c r="E1142" s="327">
        <v>0</v>
      </c>
      <c r="F1142" s="226"/>
      <c r="G1142" s="327"/>
    </row>
    <row r="1143" customHeight="1" spans="1:7">
      <c r="A1143" s="325">
        <v>2200106</v>
      </c>
      <c r="B1143" s="325" t="s">
        <v>916</v>
      </c>
      <c r="C1143" s="327">
        <v>25</v>
      </c>
      <c r="D1143" s="327"/>
      <c r="E1143" s="327"/>
      <c r="F1143" s="226"/>
      <c r="G1143" s="327"/>
    </row>
    <row r="1144" customHeight="1" spans="1:7">
      <c r="A1144" s="325">
        <v>2200107</v>
      </c>
      <c r="B1144" s="325" t="s">
        <v>917</v>
      </c>
      <c r="C1144" s="327">
        <v>0</v>
      </c>
      <c r="D1144" s="327">
        <v>0</v>
      </c>
      <c r="E1144" s="327">
        <v>0</v>
      </c>
      <c r="F1144" s="226"/>
      <c r="G1144" s="327"/>
    </row>
    <row r="1145" customHeight="1" spans="1:7">
      <c r="A1145" s="325">
        <v>2200108</v>
      </c>
      <c r="B1145" s="325" t="s">
        <v>918</v>
      </c>
      <c r="C1145" s="327">
        <v>0</v>
      </c>
      <c r="D1145" s="327">
        <v>0</v>
      </c>
      <c r="E1145" s="327">
        <v>0</v>
      </c>
      <c r="F1145" s="226"/>
      <c r="G1145" s="327"/>
    </row>
    <row r="1146" customHeight="1" spans="1:7">
      <c r="A1146" s="325">
        <v>2200109</v>
      </c>
      <c r="B1146" s="325" t="s">
        <v>919</v>
      </c>
      <c r="C1146" s="327">
        <v>0</v>
      </c>
      <c r="D1146" s="327">
        <v>0</v>
      </c>
      <c r="E1146" s="327">
        <v>0</v>
      </c>
      <c r="F1146" s="226"/>
      <c r="G1146" s="327"/>
    </row>
    <row r="1147" customHeight="1" spans="1:7">
      <c r="A1147" s="325">
        <v>2200112</v>
      </c>
      <c r="B1147" s="325" t="s">
        <v>920</v>
      </c>
      <c r="C1147" s="327">
        <v>0</v>
      </c>
      <c r="D1147" s="327">
        <v>0</v>
      </c>
      <c r="E1147" s="327"/>
      <c r="F1147" s="226"/>
      <c r="G1147" s="222">
        <v>0</v>
      </c>
    </row>
    <row r="1148" customHeight="1" spans="1:7">
      <c r="A1148" s="325">
        <v>2200113</v>
      </c>
      <c r="B1148" s="325" t="s">
        <v>921</v>
      </c>
      <c r="C1148" s="327">
        <v>0</v>
      </c>
      <c r="D1148" s="327"/>
      <c r="E1148" s="327"/>
      <c r="F1148" s="226"/>
      <c r="G1148" s="327"/>
    </row>
    <row r="1149" customHeight="1" spans="1:7">
      <c r="A1149" s="325">
        <v>2200114</v>
      </c>
      <c r="B1149" s="325" t="s">
        <v>922</v>
      </c>
      <c r="C1149" s="327">
        <v>0</v>
      </c>
      <c r="D1149" s="327">
        <v>0</v>
      </c>
      <c r="E1149" s="327">
        <v>0</v>
      </c>
      <c r="F1149" s="226"/>
      <c r="G1149" s="327"/>
    </row>
    <row r="1150" customHeight="1" spans="1:7">
      <c r="A1150" s="325">
        <v>2200115</v>
      </c>
      <c r="B1150" s="325" t="s">
        <v>923</v>
      </c>
      <c r="C1150" s="327">
        <v>0</v>
      </c>
      <c r="D1150" s="327">
        <v>0</v>
      </c>
      <c r="E1150" s="327">
        <v>0</v>
      </c>
      <c r="F1150" s="226"/>
      <c r="G1150" s="327"/>
    </row>
    <row r="1151" customHeight="1" spans="1:7">
      <c r="A1151" s="325">
        <v>2200116</v>
      </c>
      <c r="B1151" s="325" t="s">
        <v>924</v>
      </c>
      <c r="C1151" s="327">
        <v>0</v>
      </c>
      <c r="D1151" s="327">
        <v>0</v>
      </c>
      <c r="E1151" s="327">
        <v>0</v>
      </c>
      <c r="F1151" s="226"/>
      <c r="G1151" s="327"/>
    </row>
    <row r="1152" customHeight="1" spans="1:7">
      <c r="A1152" s="325">
        <v>2200119</v>
      </c>
      <c r="B1152" s="325" t="s">
        <v>925</v>
      </c>
      <c r="C1152" s="327">
        <v>0</v>
      </c>
      <c r="D1152" s="327">
        <v>0</v>
      </c>
      <c r="E1152" s="327">
        <v>0</v>
      </c>
      <c r="F1152" s="226"/>
      <c r="G1152" s="327"/>
    </row>
    <row r="1153" customHeight="1" spans="1:7">
      <c r="A1153" s="325">
        <v>2200120</v>
      </c>
      <c r="B1153" s="325" t="s">
        <v>926</v>
      </c>
      <c r="C1153" s="327">
        <v>0</v>
      </c>
      <c r="D1153" s="327">
        <v>0</v>
      </c>
      <c r="E1153" s="327">
        <v>0</v>
      </c>
      <c r="F1153" s="226"/>
      <c r="G1153" s="327"/>
    </row>
    <row r="1154" ht="36" customHeight="1" spans="1:7">
      <c r="A1154" s="325">
        <v>2200121</v>
      </c>
      <c r="B1154" s="325" t="s">
        <v>927</v>
      </c>
      <c r="C1154" s="327">
        <v>0</v>
      </c>
      <c r="D1154" s="327">
        <v>0</v>
      </c>
      <c r="E1154" s="327">
        <v>0</v>
      </c>
      <c r="F1154" s="226"/>
      <c r="G1154" s="327"/>
    </row>
    <row r="1155" customHeight="1" spans="1:7">
      <c r="A1155" s="325">
        <v>2200122</v>
      </c>
      <c r="B1155" s="325" t="s">
        <v>928</v>
      </c>
      <c r="C1155" s="327">
        <v>0</v>
      </c>
      <c r="D1155" s="327">
        <v>0</v>
      </c>
      <c r="E1155" s="327">
        <v>0</v>
      </c>
      <c r="F1155" s="226"/>
      <c r="G1155" s="327"/>
    </row>
    <row r="1156" customHeight="1" spans="1:7">
      <c r="A1156" s="325">
        <v>2200123</v>
      </c>
      <c r="B1156" s="325" t="s">
        <v>929</v>
      </c>
      <c r="C1156" s="327">
        <v>0</v>
      </c>
      <c r="D1156" s="327">
        <v>0</v>
      </c>
      <c r="E1156" s="327">
        <v>0</v>
      </c>
      <c r="F1156" s="226"/>
      <c r="G1156" s="327"/>
    </row>
    <row r="1157" customHeight="1" spans="1:7">
      <c r="A1157" s="325">
        <v>2200124</v>
      </c>
      <c r="B1157" s="325" t="s">
        <v>930</v>
      </c>
      <c r="C1157" s="327">
        <v>0</v>
      </c>
      <c r="D1157" s="327">
        <v>0</v>
      </c>
      <c r="E1157" s="327">
        <v>0</v>
      </c>
      <c r="F1157" s="226"/>
      <c r="G1157" s="327"/>
    </row>
    <row r="1158" customHeight="1" spans="1:7">
      <c r="A1158" s="325">
        <v>2200125</v>
      </c>
      <c r="B1158" s="325" t="s">
        <v>931</v>
      </c>
      <c r="C1158" s="327">
        <v>0</v>
      </c>
      <c r="D1158" s="327">
        <v>0</v>
      </c>
      <c r="E1158" s="327">
        <v>0</v>
      </c>
      <c r="F1158" s="226"/>
      <c r="G1158" s="327"/>
    </row>
    <row r="1159" customHeight="1" spans="1:7">
      <c r="A1159" s="325">
        <v>2200126</v>
      </c>
      <c r="B1159" s="325" t="s">
        <v>932</v>
      </c>
      <c r="C1159" s="327">
        <v>0</v>
      </c>
      <c r="D1159" s="327">
        <v>0</v>
      </c>
      <c r="E1159" s="327">
        <v>0</v>
      </c>
      <c r="F1159" s="226"/>
      <c r="G1159" s="327"/>
    </row>
    <row r="1160" customHeight="1" spans="1:7">
      <c r="A1160" s="325">
        <v>2200127</v>
      </c>
      <c r="B1160" s="325" t="s">
        <v>933</v>
      </c>
      <c r="C1160" s="327">
        <v>0</v>
      </c>
      <c r="D1160" s="327">
        <v>0</v>
      </c>
      <c r="E1160" s="327">
        <v>0</v>
      </c>
      <c r="F1160" s="226"/>
      <c r="G1160" s="327"/>
    </row>
    <row r="1161" customHeight="1" spans="1:7">
      <c r="A1161" s="325">
        <v>2200128</v>
      </c>
      <c r="B1161" s="325" t="s">
        <v>934</v>
      </c>
      <c r="C1161" s="327">
        <v>0</v>
      </c>
      <c r="D1161" s="327">
        <v>0</v>
      </c>
      <c r="E1161" s="327">
        <v>0</v>
      </c>
      <c r="F1161" s="226"/>
      <c r="G1161" s="327"/>
    </row>
    <row r="1162" customHeight="1" spans="1:7">
      <c r="A1162" s="325">
        <v>2200129</v>
      </c>
      <c r="B1162" s="325" t="s">
        <v>935</v>
      </c>
      <c r="C1162" s="327">
        <v>0</v>
      </c>
      <c r="D1162" s="327">
        <v>0</v>
      </c>
      <c r="E1162" s="327">
        <v>0</v>
      </c>
      <c r="F1162" s="226"/>
      <c r="G1162" s="327"/>
    </row>
    <row r="1163" customHeight="1" spans="1:7">
      <c r="A1163" s="325">
        <v>2200150</v>
      </c>
      <c r="B1163" s="325" t="s">
        <v>79</v>
      </c>
      <c r="C1163" s="327">
        <v>608</v>
      </c>
      <c r="D1163" s="327">
        <v>969</v>
      </c>
      <c r="E1163" s="327">
        <v>810</v>
      </c>
      <c r="F1163" s="226"/>
      <c r="G1163" s="327"/>
    </row>
    <row r="1164" ht="34" customHeight="1" spans="1:7">
      <c r="A1164" s="325">
        <v>2200199</v>
      </c>
      <c r="B1164" s="325" t="s">
        <v>936</v>
      </c>
      <c r="C1164" s="327">
        <v>147</v>
      </c>
      <c r="D1164" s="327">
        <v>120</v>
      </c>
      <c r="E1164" s="327">
        <v>2</v>
      </c>
      <c r="F1164" s="226"/>
      <c r="G1164" s="327"/>
    </row>
    <row r="1165" customHeight="1" spans="1:7">
      <c r="A1165" s="325">
        <v>22005</v>
      </c>
      <c r="B1165" s="326" t="s">
        <v>937</v>
      </c>
      <c r="C1165" s="327">
        <v>29</v>
      </c>
      <c r="D1165" s="327">
        <v>101</v>
      </c>
      <c r="E1165" s="327">
        <v>116</v>
      </c>
      <c r="F1165" s="226">
        <v>114.9</v>
      </c>
      <c r="G1165" s="327"/>
    </row>
    <row r="1166" customHeight="1" spans="1:7">
      <c r="A1166" s="325">
        <v>2200501</v>
      </c>
      <c r="B1166" s="325" t="s">
        <v>70</v>
      </c>
      <c r="C1166" s="327">
        <v>0</v>
      </c>
      <c r="D1166" s="327"/>
      <c r="E1166" s="327"/>
      <c r="F1166" s="226"/>
      <c r="G1166" s="327"/>
    </row>
    <row r="1167" customHeight="1" spans="1:7">
      <c r="A1167" s="325">
        <v>2200502</v>
      </c>
      <c r="B1167" s="325" t="s">
        <v>71</v>
      </c>
      <c r="C1167" s="327">
        <v>0</v>
      </c>
      <c r="D1167" s="327">
        <v>0</v>
      </c>
      <c r="E1167" s="327">
        <v>0</v>
      </c>
      <c r="F1167" s="226"/>
      <c r="G1167" s="327"/>
    </row>
    <row r="1168" customHeight="1" spans="1:7">
      <c r="A1168" s="325">
        <v>2200503</v>
      </c>
      <c r="B1168" s="325" t="s">
        <v>72</v>
      </c>
      <c r="C1168" s="327">
        <v>0</v>
      </c>
      <c r="D1168" s="327">
        <v>0</v>
      </c>
      <c r="E1168" s="327">
        <v>0</v>
      </c>
      <c r="F1168" s="226"/>
      <c r="G1168" s="327"/>
    </row>
    <row r="1169" customHeight="1" spans="1:7">
      <c r="A1169" s="325">
        <v>2200504</v>
      </c>
      <c r="B1169" s="325" t="s">
        <v>938</v>
      </c>
      <c r="C1169" s="327">
        <v>29</v>
      </c>
      <c r="D1169" s="327">
        <v>101</v>
      </c>
      <c r="E1169" s="327">
        <v>101</v>
      </c>
      <c r="F1169" s="226"/>
      <c r="G1169" s="327"/>
    </row>
    <row r="1170" customHeight="1" spans="1:7">
      <c r="A1170" s="325">
        <v>2200506</v>
      </c>
      <c r="B1170" s="325" t="s">
        <v>939</v>
      </c>
      <c r="C1170" s="327">
        <v>0</v>
      </c>
      <c r="D1170" s="327">
        <v>0</v>
      </c>
      <c r="E1170" s="327">
        <v>0</v>
      </c>
      <c r="F1170" s="226"/>
      <c r="G1170" s="327"/>
    </row>
    <row r="1171" customHeight="1" spans="1:7">
      <c r="A1171" s="325">
        <v>2200507</v>
      </c>
      <c r="B1171" s="325" t="s">
        <v>940</v>
      </c>
      <c r="C1171" s="327">
        <v>0</v>
      </c>
      <c r="D1171" s="327">
        <v>0</v>
      </c>
      <c r="E1171" s="327">
        <v>0</v>
      </c>
      <c r="F1171" s="226"/>
      <c r="G1171" s="327"/>
    </row>
    <row r="1172" customHeight="1" spans="1:7">
      <c r="A1172" s="325">
        <v>2200508</v>
      </c>
      <c r="B1172" s="325" t="s">
        <v>941</v>
      </c>
      <c r="C1172" s="327">
        <v>0</v>
      </c>
      <c r="D1172" s="327">
        <v>0</v>
      </c>
      <c r="E1172" s="327">
        <v>0</v>
      </c>
      <c r="F1172" s="226"/>
      <c r="G1172" s="327"/>
    </row>
    <row r="1173" customHeight="1" spans="1:7">
      <c r="A1173" s="325">
        <v>2200509</v>
      </c>
      <c r="B1173" s="325" t="s">
        <v>942</v>
      </c>
      <c r="C1173" s="327">
        <v>0</v>
      </c>
      <c r="D1173" s="327">
        <v>0</v>
      </c>
      <c r="E1173" s="327">
        <v>0</v>
      </c>
      <c r="F1173" s="226"/>
      <c r="G1173" s="327"/>
    </row>
    <row r="1174" customHeight="1" spans="1:7">
      <c r="A1174" s="325">
        <v>2200510</v>
      </c>
      <c r="B1174" s="325" t="s">
        <v>943</v>
      </c>
      <c r="C1174" s="327">
        <v>0</v>
      </c>
      <c r="D1174" s="327">
        <v>0</v>
      </c>
      <c r="E1174" s="327">
        <v>0</v>
      </c>
      <c r="F1174" s="226"/>
      <c r="G1174" s="327"/>
    </row>
    <row r="1175" customHeight="1" spans="1:7">
      <c r="A1175" s="325">
        <v>2200511</v>
      </c>
      <c r="B1175" s="325" t="s">
        <v>944</v>
      </c>
      <c r="C1175" s="327">
        <v>0</v>
      </c>
      <c r="D1175" s="327">
        <v>0</v>
      </c>
      <c r="E1175" s="327">
        <v>0</v>
      </c>
      <c r="F1175" s="226"/>
      <c r="G1175" s="327"/>
    </row>
    <row r="1176" customHeight="1" spans="1:7">
      <c r="A1176" s="325">
        <v>2200512</v>
      </c>
      <c r="B1176" s="325" t="s">
        <v>945</v>
      </c>
      <c r="C1176" s="327">
        <v>0</v>
      </c>
      <c r="D1176" s="327">
        <v>0</v>
      </c>
      <c r="E1176" s="327">
        <v>0</v>
      </c>
      <c r="F1176" s="226"/>
      <c r="G1176" s="327"/>
    </row>
    <row r="1177" customHeight="1" spans="1:7">
      <c r="A1177" s="325">
        <v>2200513</v>
      </c>
      <c r="B1177" s="325" t="s">
        <v>946</v>
      </c>
      <c r="C1177" s="327">
        <v>0</v>
      </c>
      <c r="D1177" s="327">
        <v>0</v>
      </c>
      <c r="E1177" s="327">
        <v>0</v>
      </c>
      <c r="F1177" s="226"/>
      <c r="G1177" s="327"/>
    </row>
    <row r="1178" customHeight="1" spans="1:7">
      <c r="A1178" s="325">
        <v>2200514</v>
      </c>
      <c r="B1178" s="325" t="s">
        <v>947</v>
      </c>
      <c r="C1178" s="327">
        <v>0</v>
      </c>
      <c r="D1178" s="327">
        <v>0</v>
      </c>
      <c r="E1178" s="327">
        <v>0</v>
      </c>
      <c r="F1178" s="226"/>
      <c r="G1178" s="327"/>
    </row>
    <row r="1179" customHeight="1" spans="1:7">
      <c r="A1179" s="325">
        <v>2200599</v>
      </c>
      <c r="B1179" s="325" t="s">
        <v>948</v>
      </c>
      <c r="C1179" s="327">
        <v>0</v>
      </c>
      <c r="D1179" s="327"/>
      <c r="E1179" s="327">
        <v>15</v>
      </c>
      <c r="F1179" s="226"/>
      <c r="G1179" s="327"/>
    </row>
    <row r="1180" ht="31" customHeight="1" spans="1:7">
      <c r="A1180" s="325">
        <v>22099</v>
      </c>
      <c r="B1180" s="326" t="s">
        <v>949</v>
      </c>
      <c r="C1180" s="327">
        <v>0</v>
      </c>
      <c r="D1180" s="327">
        <v>0</v>
      </c>
      <c r="E1180" s="327">
        <v>0</v>
      </c>
      <c r="F1180" s="226"/>
      <c r="G1180" s="327"/>
    </row>
    <row r="1181" ht="31" customHeight="1" spans="1:7">
      <c r="A1181" s="325">
        <v>2209999</v>
      </c>
      <c r="B1181" s="325" t="s">
        <v>950</v>
      </c>
      <c r="C1181" s="327">
        <v>0</v>
      </c>
      <c r="D1181" s="327">
        <v>0</v>
      </c>
      <c r="E1181" s="327">
        <v>0</v>
      </c>
      <c r="F1181" s="226"/>
      <c r="G1181" s="327"/>
    </row>
    <row r="1182" customHeight="1" spans="1:7">
      <c r="A1182" s="325">
        <v>221</v>
      </c>
      <c r="B1182" s="326" t="s">
        <v>56</v>
      </c>
      <c r="C1182" s="327">
        <v>9250</v>
      </c>
      <c r="D1182" s="327">
        <v>9495</v>
      </c>
      <c r="E1182" s="327">
        <v>13638</v>
      </c>
      <c r="F1182" s="226">
        <v>143.6</v>
      </c>
      <c r="G1182" s="222">
        <v>77.7</v>
      </c>
    </row>
    <row r="1183" ht="15" customHeight="1" spans="1:7">
      <c r="A1183" s="325">
        <v>22101</v>
      </c>
      <c r="B1183" s="326" t="s">
        <v>951</v>
      </c>
      <c r="C1183" s="327">
        <v>1757</v>
      </c>
      <c r="D1183" s="327">
        <v>1757</v>
      </c>
      <c r="E1183" s="327">
        <v>3832</v>
      </c>
      <c r="F1183" s="226">
        <v>218.1</v>
      </c>
      <c r="G1183" s="327"/>
    </row>
    <row r="1184" customHeight="1" spans="1:7">
      <c r="A1184" s="325">
        <v>2210101</v>
      </c>
      <c r="B1184" s="325" t="s">
        <v>952</v>
      </c>
      <c r="C1184" s="327">
        <v>0</v>
      </c>
      <c r="D1184" s="327">
        <v>0</v>
      </c>
      <c r="E1184" s="327">
        <v>0</v>
      </c>
      <c r="F1184" s="226"/>
      <c r="G1184" s="327"/>
    </row>
    <row r="1185" customHeight="1" spans="1:7">
      <c r="A1185" s="325">
        <v>2210102</v>
      </c>
      <c r="B1185" s="325" t="s">
        <v>953</v>
      </c>
      <c r="C1185" s="327">
        <v>0</v>
      </c>
      <c r="D1185" s="327">
        <v>0</v>
      </c>
      <c r="E1185" s="327">
        <v>0</v>
      </c>
      <c r="F1185" s="226"/>
      <c r="G1185" s="327"/>
    </row>
    <row r="1186" customHeight="1" spans="1:7">
      <c r="A1186" s="325">
        <v>2210103</v>
      </c>
      <c r="B1186" s="325" t="s">
        <v>954</v>
      </c>
      <c r="C1186" s="327">
        <v>0</v>
      </c>
      <c r="D1186" s="327">
        <v>0</v>
      </c>
      <c r="E1186" s="327">
        <v>118</v>
      </c>
      <c r="F1186" s="226"/>
      <c r="G1186" s="327"/>
    </row>
    <row r="1187" ht="33" customHeight="1" spans="1:7">
      <c r="A1187" s="325">
        <v>2210104</v>
      </c>
      <c r="B1187" s="325" t="s">
        <v>955</v>
      </c>
      <c r="C1187" s="327">
        <v>0</v>
      </c>
      <c r="D1187" s="327">
        <v>0</v>
      </c>
      <c r="E1187" s="327">
        <v>0</v>
      </c>
      <c r="F1187" s="226"/>
      <c r="G1187" s="327"/>
    </row>
    <row r="1188" customHeight="1" spans="1:7">
      <c r="A1188" s="325">
        <v>2210105</v>
      </c>
      <c r="B1188" s="325" t="s">
        <v>956</v>
      </c>
      <c r="C1188" s="327">
        <v>0</v>
      </c>
      <c r="D1188" s="327">
        <v>0</v>
      </c>
      <c r="E1188" s="327">
        <v>2370</v>
      </c>
      <c r="F1188" s="226"/>
      <c r="G1188" s="327"/>
    </row>
    <row r="1189" customHeight="1" spans="1:7">
      <c r="A1189" s="325">
        <v>2210106</v>
      </c>
      <c r="B1189" s="325" t="s">
        <v>957</v>
      </c>
      <c r="C1189" s="327">
        <v>207</v>
      </c>
      <c r="D1189" s="327">
        <v>207</v>
      </c>
      <c r="E1189" s="327">
        <v>207</v>
      </c>
      <c r="F1189" s="226"/>
      <c r="G1189" s="327"/>
    </row>
    <row r="1190" ht="29" customHeight="1" spans="1:7">
      <c r="A1190" s="325">
        <v>2210107</v>
      </c>
      <c r="B1190" s="325" t="s">
        <v>958</v>
      </c>
      <c r="C1190" s="327">
        <v>552</v>
      </c>
      <c r="D1190" s="327">
        <v>552</v>
      </c>
      <c r="E1190" s="327">
        <v>124</v>
      </c>
      <c r="F1190" s="226"/>
      <c r="G1190" s="327"/>
    </row>
    <row r="1191" ht="31" customHeight="1" spans="1:7">
      <c r="A1191" s="325">
        <v>2210108</v>
      </c>
      <c r="B1191" s="325" t="s">
        <v>959</v>
      </c>
      <c r="C1191" s="327">
        <v>998</v>
      </c>
      <c r="D1191" s="327">
        <v>998</v>
      </c>
      <c r="E1191" s="327">
        <v>1013</v>
      </c>
      <c r="F1191" s="226"/>
      <c r="G1191" s="327"/>
    </row>
    <row r="1192" customHeight="1" spans="1:7">
      <c r="A1192" s="325">
        <v>2210109</v>
      </c>
      <c r="B1192" s="325" t="s">
        <v>960</v>
      </c>
      <c r="C1192" s="327">
        <v>0</v>
      </c>
      <c r="D1192" s="327">
        <v>0</v>
      </c>
      <c r="E1192" s="327">
        <v>0</v>
      </c>
      <c r="F1192" s="226"/>
      <c r="G1192" s="222">
        <v>0</v>
      </c>
    </row>
    <row r="1193" customHeight="1" spans="1:7">
      <c r="A1193" s="325">
        <v>2210199</v>
      </c>
      <c r="B1193" s="325" t="s">
        <v>961</v>
      </c>
      <c r="C1193" s="327">
        <v>0</v>
      </c>
      <c r="D1193" s="327">
        <v>0</v>
      </c>
      <c r="E1193" s="327">
        <v>0</v>
      </c>
      <c r="F1193" s="226"/>
      <c r="G1193" s="327"/>
    </row>
    <row r="1194" ht="15" customHeight="1" spans="1:7">
      <c r="A1194" s="325">
        <v>22102</v>
      </c>
      <c r="B1194" s="326" t="s">
        <v>962</v>
      </c>
      <c r="C1194" s="327">
        <v>7466</v>
      </c>
      <c r="D1194" s="327">
        <v>7711</v>
      </c>
      <c r="E1194" s="327">
        <v>7737</v>
      </c>
      <c r="F1194" s="226">
        <v>100.3</v>
      </c>
      <c r="G1194" s="327"/>
    </row>
    <row r="1195" customHeight="1" spans="1:7">
      <c r="A1195" s="325">
        <v>2210201</v>
      </c>
      <c r="B1195" s="325" t="s">
        <v>963</v>
      </c>
      <c r="C1195" s="327">
        <v>7466</v>
      </c>
      <c r="D1195" s="327">
        <v>7711</v>
      </c>
      <c r="E1195" s="327">
        <v>7737</v>
      </c>
      <c r="F1195" s="226"/>
      <c r="G1195" s="327"/>
    </row>
    <row r="1196" customHeight="1" spans="1:7">
      <c r="A1196" s="325">
        <v>2210202</v>
      </c>
      <c r="B1196" s="325" t="s">
        <v>964</v>
      </c>
      <c r="C1196" s="327">
        <v>0</v>
      </c>
      <c r="D1196" s="327"/>
      <c r="E1196" s="327"/>
      <c r="F1196" s="226"/>
      <c r="G1196" s="327"/>
    </row>
    <row r="1197" ht="31" customHeight="1" spans="1:7">
      <c r="A1197" s="325">
        <v>2210203</v>
      </c>
      <c r="B1197" s="325" t="s">
        <v>965</v>
      </c>
      <c r="C1197" s="327">
        <v>0</v>
      </c>
      <c r="D1197" s="327">
        <v>0</v>
      </c>
      <c r="E1197" s="327">
        <v>0</v>
      </c>
      <c r="F1197" s="226"/>
      <c r="G1197" s="327"/>
    </row>
    <row r="1198" ht="15" customHeight="1" spans="1:7">
      <c r="A1198" s="325">
        <v>22103</v>
      </c>
      <c r="B1198" s="326" t="s">
        <v>966</v>
      </c>
      <c r="C1198" s="327">
        <v>27</v>
      </c>
      <c r="D1198" s="327">
        <v>27</v>
      </c>
      <c r="E1198" s="327">
        <v>2069</v>
      </c>
      <c r="F1198" s="226"/>
      <c r="G1198" s="327"/>
    </row>
    <row r="1199" ht="31" customHeight="1" spans="1:7">
      <c r="A1199" s="325">
        <v>2210301</v>
      </c>
      <c r="B1199" s="325" t="s">
        <v>967</v>
      </c>
      <c r="C1199" s="327">
        <v>5</v>
      </c>
      <c r="D1199" s="327">
        <v>5</v>
      </c>
      <c r="E1199" s="327">
        <v>5</v>
      </c>
      <c r="F1199" s="226"/>
      <c r="G1199" s="327"/>
    </row>
    <row r="1200" customHeight="1" spans="1:7">
      <c r="A1200" s="325">
        <v>2210302</v>
      </c>
      <c r="B1200" s="325" t="s">
        <v>968</v>
      </c>
      <c r="C1200" s="327">
        <v>22</v>
      </c>
      <c r="D1200" s="327">
        <v>22</v>
      </c>
      <c r="E1200" s="327">
        <v>22</v>
      </c>
      <c r="F1200" s="226"/>
      <c r="G1200" s="327"/>
    </row>
    <row r="1201" customHeight="1" spans="1:7">
      <c r="A1201" s="325">
        <v>2210399</v>
      </c>
      <c r="B1201" s="325" t="s">
        <v>969</v>
      </c>
      <c r="C1201" s="327">
        <v>0</v>
      </c>
      <c r="D1201" s="327">
        <v>0</v>
      </c>
      <c r="E1201" s="327">
        <v>2042</v>
      </c>
      <c r="F1201" s="226"/>
      <c r="G1201" s="327"/>
    </row>
    <row r="1202" ht="15" customHeight="1" spans="1:7">
      <c r="A1202" s="325">
        <v>222</v>
      </c>
      <c r="B1202" s="326" t="s">
        <v>57</v>
      </c>
      <c r="C1202" s="327">
        <v>598</v>
      </c>
      <c r="D1202" s="327">
        <v>673</v>
      </c>
      <c r="E1202" s="327">
        <v>1388</v>
      </c>
      <c r="F1202" s="226">
        <v>206.2</v>
      </c>
      <c r="G1202" s="222">
        <v>131.4</v>
      </c>
    </row>
    <row r="1203" ht="15" customHeight="1" spans="1:7">
      <c r="A1203" s="325">
        <v>22201</v>
      </c>
      <c r="B1203" s="326" t="s">
        <v>970</v>
      </c>
      <c r="C1203" s="327">
        <v>410</v>
      </c>
      <c r="D1203" s="327">
        <v>485</v>
      </c>
      <c r="E1203" s="327">
        <v>1200</v>
      </c>
      <c r="F1203" s="226">
        <v>247.4</v>
      </c>
      <c r="G1203" s="327"/>
    </row>
    <row r="1204" customHeight="1" spans="1:7">
      <c r="A1204" s="325">
        <v>2220101</v>
      </c>
      <c r="B1204" s="325" t="s">
        <v>70</v>
      </c>
      <c r="C1204" s="327">
        <v>253</v>
      </c>
      <c r="D1204" s="327">
        <v>323</v>
      </c>
      <c r="E1204" s="327">
        <v>323</v>
      </c>
      <c r="F1204" s="226"/>
      <c r="G1204" s="327"/>
    </row>
    <row r="1205" customHeight="1" spans="1:7">
      <c r="A1205" s="325">
        <v>2220102</v>
      </c>
      <c r="B1205" s="325" t="s">
        <v>71</v>
      </c>
      <c r="C1205" s="327">
        <v>0</v>
      </c>
      <c r="D1205" s="327"/>
      <c r="E1205" s="327"/>
      <c r="F1205" s="226"/>
      <c r="G1205" s="327"/>
    </row>
    <row r="1206" customHeight="1" spans="1:7">
      <c r="A1206" s="325">
        <v>2220103</v>
      </c>
      <c r="B1206" s="325" t="s">
        <v>72</v>
      </c>
      <c r="C1206" s="327">
        <v>0</v>
      </c>
      <c r="D1206" s="327">
        <v>0</v>
      </c>
      <c r="E1206" s="327">
        <v>0</v>
      </c>
      <c r="F1206" s="226"/>
      <c r="G1206" s="327"/>
    </row>
    <row r="1207" customHeight="1" spans="1:7">
      <c r="A1207" s="325">
        <v>2220104</v>
      </c>
      <c r="B1207" s="325" t="s">
        <v>971</v>
      </c>
      <c r="C1207" s="327">
        <v>0</v>
      </c>
      <c r="D1207" s="327">
        <v>0</v>
      </c>
      <c r="E1207" s="327">
        <v>0</v>
      </c>
      <c r="F1207" s="226"/>
      <c r="G1207" s="327"/>
    </row>
    <row r="1208" customHeight="1" spans="1:7">
      <c r="A1208" s="325">
        <v>2220105</v>
      </c>
      <c r="B1208" s="325" t="s">
        <v>972</v>
      </c>
      <c r="C1208" s="327">
        <v>0</v>
      </c>
      <c r="D1208" s="327">
        <v>0</v>
      </c>
      <c r="E1208" s="327">
        <v>0</v>
      </c>
      <c r="F1208" s="226"/>
      <c r="G1208" s="327"/>
    </row>
    <row r="1209" ht="29" customHeight="1" spans="1:7">
      <c r="A1209" s="325">
        <v>2220106</v>
      </c>
      <c r="B1209" s="325" t="s">
        <v>973</v>
      </c>
      <c r="C1209" s="327">
        <v>0</v>
      </c>
      <c r="D1209" s="327">
        <v>0</v>
      </c>
      <c r="E1209" s="327">
        <v>0</v>
      </c>
      <c r="F1209" s="226"/>
      <c r="G1209" s="327"/>
    </row>
    <row r="1210" customHeight="1" spans="1:7">
      <c r="A1210" s="325">
        <v>2220107</v>
      </c>
      <c r="B1210" s="325" t="s">
        <v>974</v>
      </c>
      <c r="C1210" s="327">
        <v>0</v>
      </c>
      <c r="D1210" s="327">
        <v>0</v>
      </c>
      <c r="E1210" s="327">
        <v>0</v>
      </c>
      <c r="F1210" s="226"/>
      <c r="G1210" s="327"/>
    </row>
    <row r="1211" customHeight="1" spans="1:7">
      <c r="A1211" s="325">
        <v>2220112</v>
      </c>
      <c r="B1211" s="325" t="s">
        <v>975</v>
      </c>
      <c r="C1211" s="327">
        <v>0</v>
      </c>
      <c r="D1211" s="327">
        <v>0</v>
      </c>
      <c r="E1211" s="327">
        <v>0</v>
      </c>
      <c r="F1211" s="226"/>
      <c r="G1211" s="327"/>
    </row>
    <row r="1212" customHeight="1" spans="1:7">
      <c r="A1212" s="325">
        <v>2220113</v>
      </c>
      <c r="B1212" s="325" t="s">
        <v>976</v>
      </c>
      <c r="C1212" s="327">
        <v>0</v>
      </c>
      <c r="D1212" s="327">
        <v>0</v>
      </c>
      <c r="E1212" s="327">
        <v>160</v>
      </c>
      <c r="F1212" s="226"/>
      <c r="G1212" s="222"/>
    </row>
    <row r="1213" customHeight="1" spans="1:7">
      <c r="A1213" s="325">
        <v>2220114</v>
      </c>
      <c r="B1213" s="325" t="s">
        <v>977</v>
      </c>
      <c r="C1213" s="327">
        <v>0</v>
      </c>
      <c r="D1213" s="327">
        <v>0</v>
      </c>
      <c r="E1213" s="327">
        <v>0</v>
      </c>
      <c r="F1213" s="226"/>
      <c r="G1213" s="327"/>
    </row>
    <row r="1214" customHeight="1" spans="1:7">
      <c r="A1214" s="325">
        <v>2220115</v>
      </c>
      <c r="B1214" s="325" t="s">
        <v>978</v>
      </c>
      <c r="C1214" s="327">
        <v>0</v>
      </c>
      <c r="D1214" s="327">
        <v>0</v>
      </c>
      <c r="E1214" s="327">
        <v>0</v>
      </c>
      <c r="F1214" s="226"/>
      <c r="G1214" s="327"/>
    </row>
    <row r="1215" customHeight="1" spans="1:7">
      <c r="A1215" s="325">
        <v>2220118</v>
      </c>
      <c r="B1215" s="325" t="s">
        <v>979</v>
      </c>
      <c r="C1215" s="327">
        <v>0</v>
      </c>
      <c r="D1215" s="327">
        <v>0</v>
      </c>
      <c r="E1215" s="327">
        <v>0</v>
      </c>
      <c r="F1215" s="226"/>
      <c r="G1215" s="327"/>
    </row>
    <row r="1216" customHeight="1" spans="1:7">
      <c r="A1216" s="325">
        <v>2220119</v>
      </c>
      <c r="B1216" s="325" t="s">
        <v>980</v>
      </c>
      <c r="C1216" s="327">
        <v>0</v>
      </c>
      <c r="D1216" s="327">
        <v>0</v>
      </c>
      <c r="E1216" s="327">
        <v>0</v>
      </c>
      <c r="F1216" s="226"/>
      <c r="G1216" s="327"/>
    </row>
    <row r="1217" customHeight="1" spans="1:7">
      <c r="A1217" s="325">
        <v>2220120</v>
      </c>
      <c r="B1217" s="325" t="s">
        <v>981</v>
      </c>
      <c r="C1217" s="327">
        <v>0</v>
      </c>
      <c r="D1217" s="327">
        <v>0</v>
      </c>
      <c r="E1217" s="327">
        <v>0</v>
      </c>
      <c r="F1217" s="226"/>
      <c r="G1217" s="327"/>
    </row>
    <row r="1218" customHeight="1" spans="1:7">
      <c r="A1218" s="325">
        <v>2220121</v>
      </c>
      <c r="B1218" s="325" t="s">
        <v>982</v>
      </c>
      <c r="C1218" s="327">
        <v>0</v>
      </c>
      <c r="D1218" s="327">
        <v>0</v>
      </c>
      <c r="E1218" s="327">
        <v>0</v>
      </c>
      <c r="F1218" s="226"/>
      <c r="G1218" s="327"/>
    </row>
    <row r="1219" customHeight="1" spans="1:7">
      <c r="A1219" s="325">
        <v>2220150</v>
      </c>
      <c r="B1219" s="325" t="s">
        <v>79</v>
      </c>
      <c r="C1219" s="327">
        <v>152</v>
      </c>
      <c r="D1219" s="327">
        <v>162</v>
      </c>
      <c r="E1219" s="327">
        <v>287</v>
      </c>
      <c r="F1219" s="226"/>
      <c r="G1219" s="327"/>
    </row>
    <row r="1220" customHeight="1" spans="1:7">
      <c r="A1220" s="325">
        <v>2220199</v>
      </c>
      <c r="B1220" s="325" t="s">
        <v>983</v>
      </c>
      <c r="C1220" s="327">
        <v>5</v>
      </c>
      <c r="D1220" s="327"/>
      <c r="E1220" s="327">
        <v>430</v>
      </c>
      <c r="F1220" s="226"/>
      <c r="G1220" s="327"/>
    </row>
    <row r="1221" customHeight="1" spans="1:7">
      <c r="A1221" s="325">
        <v>22203</v>
      </c>
      <c r="B1221" s="326" t="s">
        <v>984</v>
      </c>
      <c r="C1221" s="327">
        <v>0</v>
      </c>
      <c r="D1221" s="327">
        <v>0</v>
      </c>
      <c r="E1221" s="327">
        <v>0</v>
      </c>
      <c r="F1221" s="226"/>
      <c r="G1221" s="327"/>
    </row>
    <row r="1222" customHeight="1" spans="1:7">
      <c r="A1222" s="325">
        <v>2220301</v>
      </c>
      <c r="B1222" s="325" t="s">
        <v>985</v>
      </c>
      <c r="C1222" s="327">
        <v>0</v>
      </c>
      <c r="D1222" s="327">
        <v>0</v>
      </c>
      <c r="E1222" s="327">
        <v>0</v>
      </c>
      <c r="F1222" s="226"/>
      <c r="G1222" s="327"/>
    </row>
    <row r="1223" customHeight="1" spans="1:7">
      <c r="A1223" s="325">
        <v>2220303</v>
      </c>
      <c r="B1223" s="325" t="s">
        <v>986</v>
      </c>
      <c r="C1223" s="327">
        <v>0</v>
      </c>
      <c r="D1223" s="327">
        <v>0</v>
      </c>
      <c r="E1223" s="327">
        <v>0</v>
      </c>
      <c r="F1223" s="226"/>
      <c r="G1223" s="327"/>
    </row>
    <row r="1224" customHeight="1" spans="1:7">
      <c r="A1224" s="325">
        <v>2220304</v>
      </c>
      <c r="B1224" s="325" t="s">
        <v>987</v>
      </c>
      <c r="C1224" s="327">
        <v>0</v>
      </c>
      <c r="D1224" s="327">
        <v>0</v>
      </c>
      <c r="E1224" s="327">
        <v>0</v>
      </c>
      <c r="F1224" s="226"/>
      <c r="G1224" s="327"/>
    </row>
    <row r="1225" customHeight="1" spans="1:7">
      <c r="A1225" s="325">
        <v>2220305</v>
      </c>
      <c r="B1225" s="325" t="s">
        <v>988</v>
      </c>
      <c r="C1225" s="327">
        <v>0</v>
      </c>
      <c r="D1225" s="327">
        <v>0</v>
      </c>
      <c r="E1225" s="327">
        <v>0</v>
      </c>
      <c r="F1225" s="226"/>
      <c r="G1225" s="327"/>
    </row>
    <row r="1226" customHeight="1" spans="1:7">
      <c r="A1226" s="325">
        <v>2220399</v>
      </c>
      <c r="B1226" s="325" t="s">
        <v>989</v>
      </c>
      <c r="C1226" s="327">
        <v>0</v>
      </c>
      <c r="D1226" s="327">
        <v>0</v>
      </c>
      <c r="E1226" s="327">
        <v>0</v>
      </c>
      <c r="F1226" s="226"/>
      <c r="G1226" s="327"/>
    </row>
    <row r="1227" customHeight="1" spans="1:7">
      <c r="A1227" s="325">
        <v>22204</v>
      </c>
      <c r="B1227" s="326" t="s">
        <v>990</v>
      </c>
      <c r="C1227" s="327">
        <v>0</v>
      </c>
      <c r="D1227" s="327">
        <v>0</v>
      </c>
      <c r="E1227" s="327">
        <v>0</v>
      </c>
      <c r="F1227" s="226"/>
      <c r="G1227" s="327"/>
    </row>
    <row r="1228" customHeight="1" spans="1:7">
      <c r="A1228" s="325">
        <v>2220401</v>
      </c>
      <c r="B1228" s="325" t="s">
        <v>991</v>
      </c>
      <c r="C1228" s="327">
        <v>0</v>
      </c>
      <c r="D1228" s="327">
        <v>0</v>
      </c>
      <c r="E1228" s="327">
        <v>0</v>
      </c>
      <c r="F1228" s="226"/>
      <c r="G1228" s="327"/>
    </row>
    <row r="1229" customHeight="1" spans="1:7">
      <c r="A1229" s="325">
        <v>2220402</v>
      </c>
      <c r="B1229" s="325" t="s">
        <v>992</v>
      </c>
      <c r="C1229" s="327">
        <v>0</v>
      </c>
      <c r="D1229" s="327">
        <v>0</v>
      </c>
      <c r="E1229" s="327">
        <v>0</v>
      </c>
      <c r="F1229" s="226"/>
      <c r="G1229" s="327"/>
    </row>
    <row r="1230" customHeight="1" spans="1:7">
      <c r="A1230" s="325">
        <v>2220403</v>
      </c>
      <c r="B1230" s="325" t="s">
        <v>993</v>
      </c>
      <c r="C1230" s="327">
        <v>0</v>
      </c>
      <c r="D1230" s="327">
        <v>0</v>
      </c>
      <c r="E1230" s="327">
        <v>0</v>
      </c>
      <c r="F1230" s="226"/>
      <c r="G1230" s="327"/>
    </row>
    <row r="1231" customHeight="1" spans="1:7">
      <c r="A1231" s="325">
        <v>2220404</v>
      </c>
      <c r="B1231" s="325" t="s">
        <v>994</v>
      </c>
      <c r="C1231" s="327">
        <v>0</v>
      </c>
      <c r="D1231" s="327">
        <v>0</v>
      </c>
      <c r="E1231" s="327">
        <v>0</v>
      </c>
      <c r="F1231" s="226"/>
      <c r="G1231" s="327"/>
    </row>
    <row r="1232" customHeight="1" spans="1:7">
      <c r="A1232" s="325">
        <v>2220499</v>
      </c>
      <c r="B1232" s="325" t="s">
        <v>995</v>
      </c>
      <c r="C1232" s="327">
        <v>0</v>
      </c>
      <c r="D1232" s="327">
        <v>0</v>
      </c>
      <c r="E1232" s="327">
        <v>0</v>
      </c>
      <c r="F1232" s="226"/>
      <c r="G1232" s="327"/>
    </row>
    <row r="1233" ht="15" customHeight="1" spans="1:7">
      <c r="A1233" s="325">
        <v>22205</v>
      </c>
      <c r="B1233" s="326" t="s">
        <v>996</v>
      </c>
      <c r="C1233" s="327">
        <v>188</v>
      </c>
      <c r="D1233" s="327">
        <v>188</v>
      </c>
      <c r="E1233" s="327">
        <v>188</v>
      </c>
      <c r="F1233" s="226">
        <v>100</v>
      </c>
      <c r="G1233" s="327"/>
    </row>
    <row r="1234" customHeight="1" spans="1:7">
      <c r="A1234" s="325">
        <v>2220501</v>
      </c>
      <c r="B1234" s="325" t="s">
        <v>997</v>
      </c>
      <c r="C1234" s="327">
        <v>0</v>
      </c>
      <c r="D1234" s="327">
        <v>0</v>
      </c>
      <c r="E1234" s="327">
        <v>0</v>
      </c>
      <c r="F1234" s="226"/>
      <c r="G1234" s="327"/>
    </row>
    <row r="1235" customHeight="1" spans="1:7">
      <c r="A1235" s="325">
        <v>2220502</v>
      </c>
      <c r="B1235" s="325" t="s">
        <v>998</v>
      </c>
      <c r="C1235" s="327">
        <v>0</v>
      </c>
      <c r="D1235" s="327">
        <v>0</v>
      </c>
      <c r="E1235" s="327">
        <v>0</v>
      </c>
      <c r="F1235" s="226"/>
      <c r="G1235" s="327"/>
    </row>
    <row r="1236" customHeight="1" spans="1:7">
      <c r="A1236" s="325">
        <v>2220503</v>
      </c>
      <c r="B1236" s="325" t="s">
        <v>999</v>
      </c>
      <c r="C1236" s="327">
        <v>188</v>
      </c>
      <c r="D1236" s="327">
        <v>188</v>
      </c>
      <c r="E1236" s="327">
        <v>188</v>
      </c>
      <c r="F1236" s="226"/>
      <c r="G1236" s="327"/>
    </row>
    <row r="1237" customHeight="1" spans="1:7">
      <c r="A1237" s="325">
        <v>2220504</v>
      </c>
      <c r="B1237" s="325" t="s">
        <v>1000</v>
      </c>
      <c r="C1237" s="327">
        <v>0</v>
      </c>
      <c r="D1237" s="327">
        <v>0</v>
      </c>
      <c r="E1237" s="327">
        <v>0</v>
      </c>
      <c r="F1237" s="226"/>
      <c r="G1237" s="327"/>
    </row>
    <row r="1238" customHeight="1" spans="1:7">
      <c r="A1238" s="325">
        <v>2220505</v>
      </c>
      <c r="B1238" s="325" t="s">
        <v>1001</v>
      </c>
      <c r="C1238" s="327">
        <v>0</v>
      </c>
      <c r="D1238" s="327">
        <v>0</v>
      </c>
      <c r="E1238" s="327">
        <v>0</v>
      </c>
      <c r="F1238" s="226"/>
      <c r="G1238" s="327"/>
    </row>
    <row r="1239" customHeight="1" spans="1:7">
      <c r="A1239" s="325">
        <v>2220506</v>
      </c>
      <c r="B1239" s="325" t="s">
        <v>1002</v>
      </c>
      <c r="C1239" s="327">
        <v>0</v>
      </c>
      <c r="D1239" s="327">
        <v>0</v>
      </c>
      <c r="E1239" s="327">
        <v>0</v>
      </c>
      <c r="F1239" s="226"/>
      <c r="G1239" s="327"/>
    </row>
    <row r="1240" customHeight="1" spans="1:7">
      <c r="A1240" s="325">
        <v>2220507</v>
      </c>
      <c r="B1240" s="325" t="s">
        <v>1003</v>
      </c>
      <c r="C1240" s="327">
        <v>0</v>
      </c>
      <c r="D1240" s="327">
        <v>0</v>
      </c>
      <c r="E1240" s="327">
        <v>0</v>
      </c>
      <c r="F1240" s="226"/>
      <c r="G1240" s="327"/>
    </row>
    <row r="1241" customHeight="1" spans="1:7">
      <c r="A1241" s="325">
        <v>2220508</v>
      </c>
      <c r="B1241" s="325" t="s">
        <v>1004</v>
      </c>
      <c r="C1241" s="327">
        <v>0</v>
      </c>
      <c r="D1241" s="327">
        <v>0</v>
      </c>
      <c r="E1241" s="327">
        <v>0</v>
      </c>
      <c r="F1241" s="226"/>
      <c r="G1241" s="327"/>
    </row>
    <row r="1242" customHeight="1" spans="1:7">
      <c r="A1242" s="325">
        <v>2220509</v>
      </c>
      <c r="B1242" s="325" t="s">
        <v>1005</v>
      </c>
      <c r="C1242" s="327">
        <v>0</v>
      </c>
      <c r="D1242" s="327">
        <v>0</v>
      </c>
      <c r="E1242" s="327">
        <v>0</v>
      </c>
      <c r="F1242" s="226"/>
      <c r="G1242" s="327"/>
    </row>
    <row r="1243" customHeight="1" spans="1:7">
      <c r="A1243" s="325">
        <v>2220510</v>
      </c>
      <c r="B1243" s="325" t="s">
        <v>1006</v>
      </c>
      <c r="C1243" s="327">
        <v>0</v>
      </c>
      <c r="D1243" s="327">
        <v>0</v>
      </c>
      <c r="E1243" s="327">
        <v>0</v>
      </c>
      <c r="F1243" s="226"/>
      <c r="G1243" s="327"/>
    </row>
    <row r="1244" customHeight="1" spans="1:7">
      <c r="A1244" s="325">
        <v>2220511</v>
      </c>
      <c r="B1244" s="325" t="s">
        <v>1007</v>
      </c>
      <c r="C1244" s="327">
        <v>0</v>
      </c>
      <c r="D1244" s="327">
        <v>0</v>
      </c>
      <c r="E1244" s="327">
        <v>0</v>
      </c>
      <c r="F1244" s="226"/>
      <c r="G1244" s="327"/>
    </row>
    <row r="1245" customHeight="1" spans="1:7">
      <c r="A1245" s="325">
        <v>2220599</v>
      </c>
      <c r="B1245" s="325" t="s">
        <v>1008</v>
      </c>
      <c r="C1245" s="327">
        <v>0</v>
      </c>
      <c r="D1245" s="327">
        <v>0</v>
      </c>
      <c r="E1245" s="327">
        <v>0</v>
      </c>
      <c r="F1245" s="226"/>
      <c r="G1245" s="327"/>
    </row>
    <row r="1246" ht="15" customHeight="1" spans="1:7">
      <c r="A1246" s="325">
        <v>224</v>
      </c>
      <c r="B1246" s="326" t="s">
        <v>58</v>
      </c>
      <c r="C1246" s="327">
        <v>1695</v>
      </c>
      <c r="D1246" s="327">
        <v>3504</v>
      </c>
      <c r="E1246" s="327">
        <v>5461</v>
      </c>
      <c r="F1246" s="226">
        <v>155.9</v>
      </c>
      <c r="G1246" s="222">
        <v>166.8</v>
      </c>
    </row>
    <row r="1247" ht="15" customHeight="1" spans="1:7">
      <c r="A1247" s="325">
        <v>22401</v>
      </c>
      <c r="B1247" s="326" t="s">
        <v>1009</v>
      </c>
      <c r="C1247" s="327">
        <v>634</v>
      </c>
      <c r="D1247" s="327">
        <v>810</v>
      </c>
      <c r="E1247" s="327">
        <v>810</v>
      </c>
      <c r="F1247" s="226">
        <v>100</v>
      </c>
      <c r="G1247" s="327"/>
    </row>
    <row r="1248" customHeight="1" spans="1:7">
      <c r="A1248" s="325">
        <v>2240101</v>
      </c>
      <c r="B1248" s="325" t="s">
        <v>70</v>
      </c>
      <c r="C1248" s="327">
        <v>301</v>
      </c>
      <c r="D1248" s="327">
        <v>305</v>
      </c>
      <c r="E1248" s="327">
        <v>305</v>
      </c>
      <c r="F1248" s="226"/>
      <c r="G1248" s="327"/>
    </row>
    <row r="1249" customHeight="1" spans="1:7">
      <c r="A1249" s="325">
        <v>2240102</v>
      </c>
      <c r="B1249" s="325" t="s">
        <v>71</v>
      </c>
      <c r="C1249" s="327">
        <v>63</v>
      </c>
      <c r="D1249" s="327">
        <v>48</v>
      </c>
      <c r="E1249" s="327">
        <v>48</v>
      </c>
      <c r="F1249" s="226"/>
      <c r="G1249" s="327"/>
    </row>
    <row r="1250" customHeight="1" spans="1:7">
      <c r="A1250" s="325">
        <v>2240103</v>
      </c>
      <c r="B1250" s="325" t="s">
        <v>72</v>
      </c>
      <c r="C1250" s="327">
        <v>0</v>
      </c>
      <c r="D1250" s="327">
        <v>0</v>
      </c>
      <c r="E1250" s="327">
        <v>0</v>
      </c>
      <c r="F1250" s="226"/>
      <c r="G1250" s="327"/>
    </row>
    <row r="1251" customHeight="1" spans="1:7">
      <c r="A1251" s="325">
        <v>2240104</v>
      </c>
      <c r="B1251" s="325" t="s">
        <v>1010</v>
      </c>
      <c r="C1251" s="327">
        <v>0</v>
      </c>
      <c r="D1251" s="327">
        <v>0</v>
      </c>
      <c r="E1251" s="327">
        <v>0</v>
      </c>
      <c r="F1251" s="226"/>
      <c r="G1251" s="327"/>
    </row>
    <row r="1252" customHeight="1" spans="1:7">
      <c r="A1252" s="325">
        <v>2240105</v>
      </c>
      <c r="B1252" s="325" t="s">
        <v>1011</v>
      </c>
      <c r="C1252" s="327">
        <v>0</v>
      </c>
      <c r="D1252" s="327">
        <v>0</v>
      </c>
      <c r="E1252" s="327">
        <v>0</v>
      </c>
      <c r="F1252" s="226"/>
      <c r="G1252" s="327"/>
    </row>
    <row r="1253" customHeight="1" spans="1:7">
      <c r="A1253" s="325">
        <v>2240106</v>
      </c>
      <c r="B1253" s="325" t="s">
        <v>1012</v>
      </c>
      <c r="C1253" s="327">
        <v>65</v>
      </c>
      <c r="D1253" s="327">
        <v>61</v>
      </c>
      <c r="E1253" s="327">
        <v>61</v>
      </c>
      <c r="F1253" s="226"/>
      <c r="G1253" s="327"/>
    </row>
    <row r="1254" customHeight="1" spans="1:7">
      <c r="A1254" s="325">
        <v>2240108</v>
      </c>
      <c r="B1254" s="325" t="s">
        <v>1013</v>
      </c>
      <c r="C1254" s="327">
        <v>0</v>
      </c>
      <c r="D1254" s="327">
        <v>180</v>
      </c>
      <c r="E1254" s="327">
        <v>180</v>
      </c>
      <c r="F1254" s="226"/>
      <c r="G1254" s="327"/>
    </row>
    <row r="1255" customHeight="1" spans="1:7">
      <c r="A1255" s="325">
        <v>2240109</v>
      </c>
      <c r="B1255" s="325" t="s">
        <v>1014</v>
      </c>
      <c r="C1255" s="327">
        <v>4</v>
      </c>
      <c r="D1255" s="327">
        <v>3</v>
      </c>
      <c r="E1255" s="327">
        <v>3</v>
      </c>
      <c r="F1255" s="226"/>
      <c r="G1255" s="327"/>
    </row>
    <row r="1256" customHeight="1" spans="1:7">
      <c r="A1256" s="325">
        <v>2240150</v>
      </c>
      <c r="B1256" s="325" t="s">
        <v>79</v>
      </c>
      <c r="C1256" s="327">
        <v>165</v>
      </c>
      <c r="D1256" s="327">
        <v>167</v>
      </c>
      <c r="E1256" s="327">
        <v>167</v>
      </c>
      <c r="F1256" s="226"/>
      <c r="G1256" s="222"/>
    </row>
    <row r="1257" customHeight="1" spans="1:7">
      <c r="A1257" s="325">
        <v>2240199</v>
      </c>
      <c r="B1257" s="325" t="s">
        <v>1015</v>
      </c>
      <c r="C1257" s="327">
        <v>36</v>
      </c>
      <c r="D1257" s="327">
        <v>46</v>
      </c>
      <c r="E1257" s="327">
        <v>46</v>
      </c>
      <c r="F1257" s="226"/>
      <c r="G1257" s="327"/>
    </row>
    <row r="1258" ht="15" customHeight="1" spans="1:7">
      <c r="A1258" s="325">
        <v>22402</v>
      </c>
      <c r="B1258" s="326" t="s">
        <v>1016</v>
      </c>
      <c r="C1258" s="327">
        <v>956</v>
      </c>
      <c r="D1258" s="327">
        <v>821</v>
      </c>
      <c r="E1258" s="327">
        <v>821</v>
      </c>
      <c r="F1258" s="226">
        <v>100</v>
      </c>
      <c r="G1258" s="327"/>
    </row>
    <row r="1259" customHeight="1" spans="1:7">
      <c r="A1259" s="325">
        <v>2240201</v>
      </c>
      <c r="B1259" s="325" t="s">
        <v>70</v>
      </c>
      <c r="C1259" s="327">
        <v>604</v>
      </c>
      <c r="D1259" s="327">
        <v>524</v>
      </c>
      <c r="E1259" s="327">
        <v>524</v>
      </c>
      <c r="F1259" s="226"/>
      <c r="G1259" s="327"/>
    </row>
    <row r="1260" customHeight="1" spans="1:7">
      <c r="A1260" s="325">
        <v>2240202</v>
      </c>
      <c r="B1260" s="325" t="s">
        <v>71</v>
      </c>
      <c r="C1260" s="327">
        <v>0</v>
      </c>
      <c r="D1260" s="327">
        <v>0</v>
      </c>
      <c r="E1260" s="327">
        <v>0</v>
      </c>
      <c r="F1260" s="226"/>
      <c r="G1260" s="327"/>
    </row>
    <row r="1261" customHeight="1" spans="1:7">
      <c r="A1261" s="325">
        <v>2240203</v>
      </c>
      <c r="B1261" s="325" t="s">
        <v>72</v>
      </c>
      <c r="C1261" s="327">
        <v>0</v>
      </c>
      <c r="D1261" s="327">
        <v>0</v>
      </c>
      <c r="E1261" s="327">
        <v>0</v>
      </c>
      <c r="F1261" s="226"/>
      <c r="G1261" s="327"/>
    </row>
    <row r="1262" customHeight="1" spans="1:7">
      <c r="A1262" s="325">
        <v>2240204</v>
      </c>
      <c r="B1262" s="325" t="s">
        <v>1017</v>
      </c>
      <c r="C1262" s="327">
        <v>337</v>
      </c>
      <c r="D1262" s="327">
        <v>282</v>
      </c>
      <c r="E1262" s="327">
        <v>282</v>
      </c>
      <c r="F1262" s="226"/>
      <c r="G1262" s="327"/>
    </row>
    <row r="1263" customHeight="1" spans="1:7">
      <c r="A1263" s="325">
        <v>2240299</v>
      </c>
      <c r="B1263" s="325" t="s">
        <v>1018</v>
      </c>
      <c r="C1263" s="327">
        <v>15</v>
      </c>
      <c r="D1263" s="327">
        <v>15</v>
      </c>
      <c r="E1263" s="327">
        <v>15</v>
      </c>
      <c r="F1263" s="226"/>
      <c r="G1263" s="327"/>
    </row>
    <row r="1264" customHeight="1" spans="1:7">
      <c r="A1264" s="325">
        <v>22404</v>
      </c>
      <c r="B1264" s="326" t="s">
        <v>1019</v>
      </c>
      <c r="C1264" s="327">
        <v>0</v>
      </c>
      <c r="D1264" s="327">
        <v>0</v>
      </c>
      <c r="E1264" s="327">
        <v>0</v>
      </c>
      <c r="F1264" s="226"/>
      <c r="G1264" s="327"/>
    </row>
    <row r="1265" customHeight="1" spans="1:7">
      <c r="A1265" s="325">
        <v>2240401</v>
      </c>
      <c r="B1265" s="325" t="s">
        <v>70</v>
      </c>
      <c r="C1265" s="327">
        <v>0</v>
      </c>
      <c r="D1265" s="327">
        <v>0</v>
      </c>
      <c r="E1265" s="327">
        <v>0</v>
      </c>
      <c r="F1265" s="226"/>
      <c r="G1265" s="327"/>
    </row>
    <row r="1266" customHeight="1" spans="1:7">
      <c r="A1266" s="325">
        <v>2240402</v>
      </c>
      <c r="B1266" s="325" t="s">
        <v>71</v>
      </c>
      <c r="C1266" s="327">
        <v>0</v>
      </c>
      <c r="D1266" s="327">
        <v>0</v>
      </c>
      <c r="E1266" s="327">
        <v>0</v>
      </c>
      <c r="F1266" s="226"/>
      <c r="G1266" s="327"/>
    </row>
    <row r="1267" customHeight="1" spans="1:7">
      <c r="A1267" s="325">
        <v>2240403</v>
      </c>
      <c r="B1267" s="325" t="s">
        <v>72</v>
      </c>
      <c r="C1267" s="327">
        <v>0</v>
      </c>
      <c r="D1267" s="327">
        <v>0</v>
      </c>
      <c r="E1267" s="327">
        <v>0</v>
      </c>
      <c r="F1267" s="226"/>
      <c r="G1267" s="327"/>
    </row>
    <row r="1268" customHeight="1" spans="1:7">
      <c r="A1268" s="325">
        <v>2240404</v>
      </c>
      <c r="B1268" s="325" t="s">
        <v>1020</v>
      </c>
      <c r="C1268" s="327">
        <v>0</v>
      </c>
      <c r="D1268" s="327">
        <v>0</v>
      </c>
      <c r="E1268" s="327">
        <v>0</v>
      </c>
      <c r="F1268" s="226"/>
      <c r="G1268" s="327"/>
    </row>
    <row r="1269" customHeight="1" spans="1:7">
      <c r="A1269" s="325">
        <v>2240405</v>
      </c>
      <c r="B1269" s="325" t="s">
        <v>1021</v>
      </c>
      <c r="C1269" s="327">
        <v>0</v>
      </c>
      <c r="D1269" s="327">
        <v>0</v>
      </c>
      <c r="E1269" s="327">
        <v>0</v>
      </c>
      <c r="F1269" s="226"/>
      <c r="G1269" s="327"/>
    </row>
    <row r="1270" customHeight="1" spans="1:7">
      <c r="A1270" s="325">
        <v>2240450</v>
      </c>
      <c r="B1270" s="325" t="s">
        <v>79</v>
      </c>
      <c r="C1270" s="327">
        <v>0</v>
      </c>
      <c r="D1270" s="327">
        <v>0</v>
      </c>
      <c r="E1270" s="327">
        <v>0</v>
      </c>
      <c r="F1270" s="226"/>
      <c r="G1270" s="327"/>
    </row>
    <row r="1271" customHeight="1" spans="1:7">
      <c r="A1271" s="325">
        <v>2240499</v>
      </c>
      <c r="B1271" s="325" t="s">
        <v>1022</v>
      </c>
      <c r="C1271" s="327">
        <v>0</v>
      </c>
      <c r="D1271" s="327">
        <v>0</v>
      </c>
      <c r="E1271" s="327">
        <v>0</v>
      </c>
      <c r="F1271" s="226"/>
      <c r="G1271" s="327"/>
    </row>
    <row r="1272" ht="15" customHeight="1" spans="1:7">
      <c r="A1272" s="325">
        <v>22405</v>
      </c>
      <c r="B1272" s="326" t="s">
        <v>1023</v>
      </c>
      <c r="C1272" s="327">
        <v>7</v>
      </c>
      <c r="D1272" s="327">
        <v>3</v>
      </c>
      <c r="E1272" s="327">
        <v>3</v>
      </c>
      <c r="F1272" s="226">
        <v>100</v>
      </c>
      <c r="G1272" s="327"/>
    </row>
    <row r="1273" customHeight="1" spans="1:7">
      <c r="A1273" s="325">
        <v>2240501</v>
      </c>
      <c r="B1273" s="325" t="s">
        <v>70</v>
      </c>
      <c r="C1273" s="327">
        <v>0</v>
      </c>
      <c r="D1273" s="327">
        <v>0</v>
      </c>
      <c r="E1273" s="327">
        <v>0</v>
      </c>
      <c r="F1273" s="226"/>
      <c r="G1273" s="327"/>
    </row>
    <row r="1274" customHeight="1" spans="1:7">
      <c r="A1274" s="325">
        <v>2240502</v>
      </c>
      <c r="B1274" s="325" t="s">
        <v>71</v>
      </c>
      <c r="C1274" s="327">
        <v>0</v>
      </c>
      <c r="D1274" s="327">
        <v>0</v>
      </c>
      <c r="E1274" s="327">
        <v>0</v>
      </c>
      <c r="F1274" s="226"/>
      <c r="G1274" s="327"/>
    </row>
    <row r="1275" customHeight="1" spans="1:7">
      <c r="A1275" s="325">
        <v>2240503</v>
      </c>
      <c r="B1275" s="325" t="s">
        <v>72</v>
      </c>
      <c r="C1275" s="327">
        <v>0</v>
      </c>
      <c r="D1275" s="327">
        <v>0</v>
      </c>
      <c r="E1275" s="327">
        <v>0</v>
      </c>
      <c r="F1275" s="226"/>
      <c r="G1275" s="327"/>
    </row>
    <row r="1276" customHeight="1" spans="1:7">
      <c r="A1276" s="325">
        <v>2240504</v>
      </c>
      <c r="B1276" s="325" t="s">
        <v>1024</v>
      </c>
      <c r="C1276" s="327">
        <v>4</v>
      </c>
      <c r="D1276" s="327">
        <v>0</v>
      </c>
      <c r="E1276" s="327">
        <v>0</v>
      </c>
      <c r="F1276" s="226"/>
      <c r="G1276" s="327"/>
    </row>
    <row r="1277" customHeight="1" spans="1:7">
      <c r="A1277" s="325">
        <v>2240505</v>
      </c>
      <c r="B1277" s="325" t="s">
        <v>1025</v>
      </c>
      <c r="C1277" s="327">
        <v>0</v>
      </c>
      <c r="D1277" s="327">
        <v>0</v>
      </c>
      <c r="E1277" s="327">
        <v>0</v>
      </c>
      <c r="F1277" s="226"/>
      <c r="G1277" s="327"/>
    </row>
    <row r="1278" customHeight="1" spans="1:7">
      <c r="A1278" s="325">
        <v>2240506</v>
      </c>
      <c r="B1278" s="325" t="s">
        <v>1026</v>
      </c>
      <c r="C1278" s="327">
        <v>0</v>
      </c>
      <c r="D1278" s="327">
        <v>0</v>
      </c>
      <c r="E1278" s="327">
        <v>0</v>
      </c>
      <c r="F1278" s="226"/>
      <c r="G1278" s="327"/>
    </row>
    <row r="1279" customHeight="1" spans="1:7">
      <c r="A1279" s="325">
        <v>2240507</v>
      </c>
      <c r="B1279" s="325" t="s">
        <v>1027</v>
      </c>
      <c r="C1279" s="327">
        <v>0</v>
      </c>
      <c r="D1279" s="327">
        <v>0</v>
      </c>
      <c r="E1279" s="327">
        <v>0</v>
      </c>
      <c r="F1279" s="226"/>
      <c r="G1279" s="327"/>
    </row>
    <row r="1280" customHeight="1" spans="1:7">
      <c r="A1280" s="325">
        <v>2240508</v>
      </c>
      <c r="B1280" s="325" t="s">
        <v>1028</v>
      </c>
      <c r="C1280" s="327">
        <v>0</v>
      </c>
      <c r="D1280" s="327">
        <v>0</v>
      </c>
      <c r="E1280" s="327">
        <v>0</v>
      </c>
      <c r="F1280" s="226"/>
      <c r="G1280" s="327"/>
    </row>
    <row r="1281" customHeight="1" spans="1:7">
      <c r="A1281" s="325">
        <v>2240509</v>
      </c>
      <c r="B1281" s="325" t="s">
        <v>1029</v>
      </c>
      <c r="C1281" s="327">
        <v>0</v>
      </c>
      <c r="D1281" s="327">
        <v>0</v>
      </c>
      <c r="E1281" s="327">
        <v>0</v>
      </c>
      <c r="F1281" s="226"/>
      <c r="G1281" s="327"/>
    </row>
    <row r="1282" customHeight="1" spans="1:7">
      <c r="A1282" s="325">
        <v>2240510</v>
      </c>
      <c r="B1282" s="325" t="s">
        <v>1030</v>
      </c>
      <c r="C1282" s="327">
        <v>0</v>
      </c>
      <c r="D1282" s="327">
        <v>0</v>
      </c>
      <c r="E1282" s="327">
        <v>0</v>
      </c>
      <c r="F1282" s="226"/>
      <c r="G1282" s="327"/>
    </row>
    <row r="1283" customHeight="1" spans="1:7">
      <c r="A1283" s="325">
        <v>2240550</v>
      </c>
      <c r="B1283" s="325" t="s">
        <v>1031</v>
      </c>
      <c r="C1283" s="327">
        <v>0</v>
      </c>
      <c r="D1283" s="327">
        <v>0</v>
      </c>
      <c r="E1283" s="327">
        <v>0</v>
      </c>
      <c r="F1283" s="226"/>
      <c r="G1283" s="327"/>
    </row>
    <row r="1284" customHeight="1" spans="1:7">
      <c r="A1284" s="325">
        <v>2240599</v>
      </c>
      <c r="B1284" s="325" t="s">
        <v>1032</v>
      </c>
      <c r="C1284" s="327">
        <v>3</v>
      </c>
      <c r="D1284" s="327">
        <v>3</v>
      </c>
      <c r="E1284" s="327">
        <v>3</v>
      </c>
      <c r="F1284" s="226"/>
      <c r="G1284" s="327"/>
    </row>
    <row r="1285" ht="15" customHeight="1" spans="1:7">
      <c r="A1285" s="325">
        <v>22406</v>
      </c>
      <c r="B1285" s="326" t="s">
        <v>1033</v>
      </c>
      <c r="C1285" s="327">
        <v>58</v>
      </c>
      <c r="D1285" s="327">
        <v>1355</v>
      </c>
      <c r="E1285" s="327">
        <v>1355</v>
      </c>
      <c r="F1285" s="226">
        <v>100</v>
      </c>
      <c r="G1285" s="327"/>
    </row>
    <row r="1286" customHeight="1" spans="1:7">
      <c r="A1286" s="325">
        <v>2240601</v>
      </c>
      <c r="B1286" s="325" t="s">
        <v>1034</v>
      </c>
      <c r="C1286" s="327">
        <v>53</v>
      </c>
      <c r="D1286" s="327">
        <v>1352</v>
      </c>
      <c r="E1286" s="327">
        <v>1352</v>
      </c>
      <c r="F1286" s="226"/>
      <c r="G1286" s="327"/>
    </row>
    <row r="1287" customHeight="1" spans="1:7">
      <c r="A1287" s="325">
        <v>2240602</v>
      </c>
      <c r="B1287" s="325" t="s">
        <v>1035</v>
      </c>
      <c r="C1287" s="327">
        <v>5</v>
      </c>
      <c r="D1287" s="327">
        <v>3</v>
      </c>
      <c r="E1287" s="327">
        <v>3</v>
      </c>
      <c r="F1287" s="226"/>
      <c r="G1287" s="327"/>
    </row>
    <row r="1288" customHeight="1" spans="1:7">
      <c r="A1288" s="325">
        <v>2240699</v>
      </c>
      <c r="B1288" s="325" t="s">
        <v>1036</v>
      </c>
      <c r="C1288" s="327">
        <v>0</v>
      </c>
      <c r="D1288" s="327">
        <v>0</v>
      </c>
      <c r="E1288" s="327">
        <v>0</v>
      </c>
      <c r="F1288" s="226"/>
      <c r="G1288" s="327"/>
    </row>
    <row r="1289" ht="15" customHeight="1" spans="1:7">
      <c r="A1289" s="325">
        <v>22407</v>
      </c>
      <c r="B1289" s="326" t="s">
        <v>1037</v>
      </c>
      <c r="C1289" s="327">
        <v>40</v>
      </c>
      <c r="D1289" s="327">
        <v>515</v>
      </c>
      <c r="E1289" s="327">
        <v>2472</v>
      </c>
      <c r="F1289" s="226">
        <v>480</v>
      </c>
      <c r="G1289" s="327"/>
    </row>
    <row r="1290" customHeight="1" spans="1:7">
      <c r="A1290" s="325">
        <v>2240703</v>
      </c>
      <c r="B1290" s="325" t="s">
        <v>1038</v>
      </c>
      <c r="C1290" s="327">
        <v>0</v>
      </c>
      <c r="D1290" s="327">
        <v>475</v>
      </c>
      <c r="E1290" s="327">
        <v>1877</v>
      </c>
      <c r="F1290" s="226"/>
      <c r="G1290" s="327"/>
    </row>
    <row r="1291" customHeight="1" spans="1:7">
      <c r="A1291" s="325">
        <v>2240704</v>
      </c>
      <c r="B1291" s="325" t="s">
        <v>1039</v>
      </c>
      <c r="C1291" s="327">
        <v>40</v>
      </c>
      <c r="D1291" s="327">
        <v>40</v>
      </c>
      <c r="E1291" s="327">
        <v>40</v>
      </c>
      <c r="F1291" s="226"/>
      <c r="G1291" s="327"/>
    </row>
    <row r="1292" ht="33" customHeight="1" spans="1:7">
      <c r="A1292" s="325">
        <v>2240799</v>
      </c>
      <c r="B1292" s="325" t="s">
        <v>1040</v>
      </c>
      <c r="C1292" s="327">
        <v>0</v>
      </c>
      <c r="D1292" s="327"/>
      <c r="E1292" s="327">
        <v>555</v>
      </c>
      <c r="F1292" s="226"/>
      <c r="G1292" s="327"/>
    </row>
    <row r="1293" ht="32" customHeight="1" spans="1:7">
      <c r="A1293" s="325">
        <v>22499</v>
      </c>
      <c r="B1293" s="326" t="s">
        <v>1041</v>
      </c>
      <c r="C1293" s="327">
        <v>0</v>
      </c>
      <c r="D1293" s="327">
        <v>0</v>
      </c>
      <c r="E1293" s="327">
        <v>0</v>
      </c>
      <c r="F1293" s="226"/>
      <c r="G1293" s="327"/>
    </row>
    <row r="1294" ht="32" customHeight="1" spans="1:7">
      <c r="A1294" s="325">
        <v>2249999</v>
      </c>
      <c r="B1294" s="325" t="s">
        <v>1042</v>
      </c>
      <c r="C1294" s="327">
        <v>0</v>
      </c>
      <c r="D1294" s="327">
        <v>0</v>
      </c>
      <c r="E1294" s="327">
        <v>0</v>
      </c>
      <c r="F1294" s="226"/>
      <c r="G1294" s="327"/>
    </row>
    <row r="1295" customHeight="1" spans="1:7">
      <c r="A1295" s="325">
        <v>227</v>
      </c>
      <c r="B1295" s="326" t="s">
        <v>59</v>
      </c>
      <c r="C1295" s="327">
        <v>3191</v>
      </c>
      <c r="D1295" s="327"/>
      <c r="E1295" s="327"/>
      <c r="F1295" s="226"/>
      <c r="G1295" s="327"/>
    </row>
    <row r="1296" ht="15" customHeight="1" spans="1:7">
      <c r="A1296" s="325">
        <v>229</v>
      </c>
      <c r="B1296" s="326" t="s">
        <v>60</v>
      </c>
      <c r="C1296" s="327">
        <v>23968</v>
      </c>
      <c r="D1296" s="327">
        <v>16617</v>
      </c>
      <c r="E1296" s="327">
        <v>1720</v>
      </c>
      <c r="F1296" s="226">
        <v>10.4</v>
      </c>
      <c r="G1296" s="222">
        <v>4300</v>
      </c>
    </row>
    <row r="1297" ht="15" customHeight="1" spans="1:7">
      <c r="A1297" s="325">
        <v>22999</v>
      </c>
      <c r="B1297" s="326" t="s">
        <v>913</v>
      </c>
      <c r="C1297" s="327">
        <v>0</v>
      </c>
      <c r="D1297" s="327">
        <v>16617</v>
      </c>
      <c r="E1297" s="327">
        <v>1720</v>
      </c>
      <c r="F1297" s="226"/>
      <c r="G1297" s="327"/>
    </row>
    <row r="1298" customHeight="1" spans="1:7">
      <c r="A1298" s="325">
        <v>2299999</v>
      </c>
      <c r="B1298" s="325" t="s">
        <v>222</v>
      </c>
      <c r="C1298" s="327"/>
      <c r="D1298" s="327">
        <v>16617</v>
      </c>
      <c r="E1298" s="327">
        <v>1720</v>
      </c>
      <c r="F1298" s="226"/>
      <c r="G1298" s="327"/>
    </row>
    <row r="1299" customHeight="1" spans="1:7">
      <c r="A1299" s="325">
        <v>22902</v>
      </c>
      <c r="B1299" s="326" t="s">
        <v>1043</v>
      </c>
      <c r="C1299" s="327">
        <v>23968</v>
      </c>
      <c r="D1299" s="327"/>
      <c r="E1299" s="327"/>
      <c r="F1299" s="226"/>
      <c r="G1299" s="327"/>
    </row>
    <row r="1300" ht="15" customHeight="1" spans="1:7">
      <c r="A1300" s="325">
        <v>232</v>
      </c>
      <c r="B1300" s="326" t="s">
        <v>61</v>
      </c>
      <c r="C1300" s="327">
        <v>11372</v>
      </c>
      <c r="D1300" s="327">
        <v>11372</v>
      </c>
      <c r="E1300" s="327">
        <v>11038</v>
      </c>
      <c r="F1300" s="226">
        <v>97.1</v>
      </c>
      <c r="G1300" s="222">
        <v>106.1</v>
      </c>
    </row>
    <row r="1301" customHeight="1" spans="1:7">
      <c r="A1301" s="325">
        <v>23201</v>
      </c>
      <c r="B1301" s="326" t="s">
        <v>1044</v>
      </c>
      <c r="C1301" s="327" t="s">
        <v>1045</v>
      </c>
      <c r="D1301" s="327">
        <v>0</v>
      </c>
      <c r="E1301" s="327">
        <v>0</v>
      </c>
      <c r="F1301" s="226"/>
      <c r="G1301" s="327"/>
    </row>
    <row r="1302" customHeight="1" spans="1:7">
      <c r="A1302" s="325">
        <v>23202</v>
      </c>
      <c r="B1302" s="326" t="s">
        <v>1046</v>
      </c>
      <c r="C1302" s="327">
        <v>0</v>
      </c>
      <c r="D1302" s="327">
        <v>0</v>
      </c>
      <c r="E1302" s="327">
        <v>0</v>
      </c>
      <c r="F1302" s="226"/>
      <c r="G1302" s="327"/>
    </row>
    <row r="1303" ht="33" customHeight="1" spans="1:7">
      <c r="A1303" s="325">
        <v>2320201</v>
      </c>
      <c r="B1303" s="325" t="s">
        <v>1047</v>
      </c>
      <c r="C1303" s="327">
        <v>0</v>
      </c>
      <c r="D1303" s="327">
        <v>0</v>
      </c>
      <c r="E1303" s="327">
        <v>0</v>
      </c>
      <c r="F1303" s="226"/>
      <c r="G1303" s="327"/>
    </row>
    <row r="1304" ht="33" customHeight="1" spans="1:7">
      <c r="A1304" s="325">
        <v>2320202</v>
      </c>
      <c r="B1304" s="325" t="s">
        <v>1048</v>
      </c>
      <c r="C1304" s="327">
        <v>0</v>
      </c>
      <c r="D1304" s="327">
        <v>0</v>
      </c>
      <c r="E1304" s="327">
        <v>0</v>
      </c>
      <c r="F1304" s="226"/>
      <c r="G1304" s="327"/>
    </row>
    <row r="1305" ht="33" customHeight="1" spans="1:7">
      <c r="A1305" s="325">
        <v>2320203</v>
      </c>
      <c r="B1305" s="325" t="s">
        <v>1049</v>
      </c>
      <c r="C1305" s="327">
        <v>0</v>
      </c>
      <c r="D1305" s="327">
        <v>0</v>
      </c>
      <c r="E1305" s="327">
        <v>0</v>
      </c>
      <c r="F1305" s="226"/>
      <c r="G1305" s="327"/>
    </row>
    <row r="1306" ht="33" customHeight="1" spans="1:7">
      <c r="A1306" s="325">
        <v>2320299</v>
      </c>
      <c r="B1306" s="325" t="s">
        <v>1050</v>
      </c>
      <c r="C1306" s="327">
        <v>0</v>
      </c>
      <c r="D1306" s="327">
        <v>0</v>
      </c>
      <c r="E1306" s="327">
        <v>0</v>
      </c>
      <c r="F1306" s="226"/>
      <c r="G1306" s="327"/>
    </row>
    <row r="1307" customHeight="1" spans="1:7">
      <c r="A1307" s="325">
        <v>23203</v>
      </c>
      <c r="B1307" s="326" t="s">
        <v>1051</v>
      </c>
      <c r="C1307" s="327">
        <v>11372</v>
      </c>
      <c r="D1307" s="327">
        <v>11372</v>
      </c>
      <c r="E1307" s="327">
        <v>11038</v>
      </c>
      <c r="F1307" s="226">
        <v>97.1</v>
      </c>
      <c r="G1307" s="327"/>
    </row>
    <row r="1308" ht="29" customHeight="1" spans="1:7">
      <c r="A1308" s="325">
        <v>2320301</v>
      </c>
      <c r="B1308" s="325" t="s">
        <v>1052</v>
      </c>
      <c r="C1308" s="327">
        <v>11372</v>
      </c>
      <c r="D1308" s="327">
        <v>11372</v>
      </c>
      <c r="E1308" s="327">
        <v>11012</v>
      </c>
      <c r="F1308" s="226"/>
      <c r="G1308" s="327"/>
    </row>
    <row r="1309" ht="32" customHeight="1" spans="1:7">
      <c r="A1309" s="325">
        <v>2320302</v>
      </c>
      <c r="B1309" s="325" t="s">
        <v>1053</v>
      </c>
      <c r="C1309" s="327">
        <v>0</v>
      </c>
      <c r="D1309" s="327">
        <v>0</v>
      </c>
      <c r="E1309" s="327">
        <v>0</v>
      </c>
      <c r="F1309" s="226"/>
      <c r="G1309" s="327"/>
    </row>
    <row r="1310" ht="34" customHeight="1" spans="1:7">
      <c r="A1310" s="325">
        <v>2320303</v>
      </c>
      <c r="B1310" s="325" t="s">
        <v>1054</v>
      </c>
      <c r="C1310" s="327">
        <v>0</v>
      </c>
      <c r="D1310" s="327"/>
      <c r="E1310" s="327">
        <v>26</v>
      </c>
      <c r="F1310" s="226"/>
      <c r="G1310" s="327"/>
    </row>
    <row r="1311" ht="33" customHeight="1" spans="1:7">
      <c r="A1311" s="325">
        <v>2320399</v>
      </c>
      <c r="B1311" s="325" t="s">
        <v>1055</v>
      </c>
      <c r="C1311" s="327">
        <v>0</v>
      </c>
      <c r="D1311" s="327">
        <v>0</v>
      </c>
      <c r="E1311" s="327">
        <v>0</v>
      </c>
      <c r="F1311" s="226"/>
      <c r="G1311" s="327"/>
    </row>
    <row r="1312" ht="24" customHeight="1" spans="1:7">
      <c r="A1312" s="325">
        <v>233</v>
      </c>
      <c r="B1312" s="326" t="s">
        <v>62</v>
      </c>
      <c r="C1312" s="327">
        <v>100</v>
      </c>
      <c r="D1312" s="327">
        <v>100</v>
      </c>
      <c r="E1312" s="327">
        <v>39</v>
      </c>
      <c r="F1312" s="226">
        <v>39</v>
      </c>
      <c r="G1312" s="222">
        <v>95.1</v>
      </c>
    </row>
    <row r="1313" ht="38" customHeight="1" spans="1:7">
      <c r="A1313" s="325">
        <v>23301</v>
      </c>
      <c r="B1313" s="326" t="s">
        <v>1056</v>
      </c>
      <c r="C1313" s="327">
        <v>0</v>
      </c>
      <c r="D1313" s="327">
        <v>0</v>
      </c>
      <c r="E1313" s="327">
        <v>0</v>
      </c>
      <c r="F1313" s="226"/>
      <c r="G1313" s="327"/>
    </row>
    <row r="1314" ht="38" customHeight="1" spans="1:7">
      <c r="A1314" s="325">
        <v>23302</v>
      </c>
      <c r="B1314" s="326" t="s">
        <v>1057</v>
      </c>
      <c r="C1314" s="327">
        <v>0</v>
      </c>
      <c r="D1314" s="327">
        <v>0</v>
      </c>
      <c r="E1314" s="327">
        <v>0</v>
      </c>
      <c r="F1314" s="226"/>
      <c r="G1314" s="327"/>
    </row>
    <row r="1315" ht="38" customHeight="1" spans="1:7">
      <c r="A1315" s="325">
        <v>23303</v>
      </c>
      <c r="B1315" s="326" t="s">
        <v>1058</v>
      </c>
      <c r="C1315" s="327">
        <v>100</v>
      </c>
      <c r="D1315" s="327">
        <v>100</v>
      </c>
      <c r="E1315" s="327">
        <v>39</v>
      </c>
      <c r="F1315" s="226">
        <v>39</v>
      </c>
      <c r="G1315" s="222">
        <v>10.3</v>
      </c>
    </row>
  </sheetData>
  <mergeCells count="2">
    <mergeCell ref="A1:G1"/>
    <mergeCell ref="A2:G2"/>
  </mergeCells>
  <printOptions horizontalCentered="1"/>
  <pageMargins left="0.786805555555556" right="0.786805555555556" top="0.786805555555556" bottom="0.944444444444444" header="0" footer="0.786805555555556"/>
  <pageSetup paperSize="9" firstPageNumber="6" fitToHeight="0" orientation="portrait" useFirstPageNumber="1" horizontalDpi="600"/>
  <headerFooter alignWithMargins="0"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83"/>
  <sheetViews>
    <sheetView view="pageBreakPreview" zoomScaleNormal="100" workbookViewId="0">
      <selection activeCell="L70" sqref="L70"/>
    </sheetView>
  </sheetViews>
  <sheetFormatPr defaultColWidth="9" defaultRowHeight="23" customHeight="1" outlineLevelCol="3"/>
  <cols>
    <col min="1" max="1" width="37.3666666666667" style="82" customWidth="1"/>
    <col min="2" max="2" width="11.75" style="279" customWidth="1"/>
    <col min="3" max="3" width="15.6166666666667" style="280" customWidth="1"/>
    <col min="4" max="4" width="11.25" style="279" customWidth="1"/>
    <col min="5" max="16384" width="9" style="82"/>
  </cols>
  <sheetData>
    <row r="1" s="82" customFormat="1" ht="41" customHeight="1" spans="1:4">
      <c r="A1" s="281" t="s">
        <v>1059</v>
      </c>
      <c r="B1" s="281"/>
      <c r="C1" s="282"/>
      <c r="D1" s="281"/>
    </row>
    <row r="2" s="82" customFormat="1" ht="18" customHeight="1" spans="1:4">
      <c r="A2" s="283"/>
      <c r="B2" s="284"/>
      <c r="C2" s="285"/>
      <c r="D2" s="286" t="s">
        <v>1060</v>
      </c>
    </row>
    <row r="3" s="82" customFormat="1" ht="25" customHeight="1" spans="1:4">
      <c r="A3" s="287" t="s">
        <v>1061</v>
      </c>
      <c r="B3" s="288" t="s">
        <v>5</v>
      </c>
      <c r="C3" s="289" t="s">
        <v>1062</v>
      </c>
      <c r="D3" s="290" t="s">
        <v>5</v>
      </c>
    </row>
    <row r="4" s="278" customFormat="1" ht="25" customHeight="1" spans="1:4">
      <c r="A4" s="291" t="s">
        <v>1063</v>
      </c>
      <c r="B4" s="270">
        <v>53012</v>
      </c>
      <c r="C4" s="292" t="s">
        <v>1064</v>
      </c>
      <c r="D4" s="293">
        <f>'2022年剑阁县地方一般公共预算支出表'!E4</f>
        <v>404793</v>
      </c>
    </row>
    <row r="5" s="278" customFormat="1" ht="25" customHeight="1" spans="1:4">
      <c r="A5" s="269" t="s">
        <v>1065</v>
      </c>
      <c r="B5" s="270">
        <f>B6+B12+B48</f>
        <v>389134</v>
      </c>
      <c r="C5" s="292" t="s">
        <v>1066</v>
      </c>
      <c r="D5" s="294"/>
    </row>
    <row r="6" s="278" customFormat="1" ht="25" customHeight="1" spans="1:4">
      <c r="A6" s="269" t="s">
        <v>1067</v>
      </c>
      <c r="B6" s="270">
        <f>SUM(B7:B11)</f>
        <v>8444</v>
      </c>
      <c r="C6" s="295" t="s">
        <v>1068</v>
      </c>
      <c r="D6" s="293">
        <f>SUM(D7:D9)</f>
        <v>27379</v>
      </c>
    </row>
    <row r="7" s="82" customFormat="1" ht="25" customHeight="1" spans="1:4">
      <c r="A7" s="269" t="s">
        <v>1069</v>
      </c>
      <c r="B7" s="271">
        <v>3502</v>
      </c>
      <c r="C7" s="295" t="s">
        <v>1070</v>
      </c>
      <c r="D7" s="293">
        <v>8</v>
      </c>
    </row>
    <row r="8" s="82" customFormat="1" ht="25" customHeight="1" spans="1:4">
      <c r="A8" s="269" t="s">
        <v>1071</v>
      </c>
      <c r="B8" s="271">
        <v>437</v>
      </c>
      <c r="C8" s="295" t="s">
        <v>1072</v>
      </c>
      <c r="D8" s="293">
        <v>27371</v>
      </c>
    </row>
    <row r="9" s="82" customFormat="1" ht="25" customHeight="1" spans="1:4">
      <c r="A9" s="269" t="s">
        <v>1073</v>
      </c>
      <c r="B9" s="271">
        <v>1987</v>
      </c>
      <c r="C9" s="295"/>
      <c r="D9" s="293"/>
    </row>
    <row r="10" s="82" customFormat="1" ht="25" customHeight="1" spans="1:4">
      <c r="A10" s="269" t="s">
        <v>1074</v>
      </c>
      <c r="B10" s="271">
        <v>3421</v>
      </c>
      <c r="C10" s="296"/>
      <c r="D10" s="297"/>
    </row>
    <row r="11" s="82" customFormat="1" ht="25" customHeight="1" spans="1:4">
      <c r="A11" s="269" t="s">
        <v>1075</v>
      </c>
      <c r="B11" s="271">
        <v>-903</v>
      </c>
      <c r="C11" s="296"/>
      <c r="D11" s="297"/>
    </row>
    <row r="12" s="278" customFormat="1" ht="25" customHeight="1" spans="1:4">
      <c r="A12" s="269" t="s">
        <v>1076</v>
      </c>
      <c r="B12" s="270">
        <f>SUM(B13:B47)</f>
        <v>348882</v>
      </c>
      <c r="C12" s="298"/>
      <c r="D12" s="294"/>
    </row>
    <row r="13" s="82" customFormat="1" ht="25" customHeight="1" spans="1:4">
      <c r="A13" s="272" t="s">
        <v>1077</v>
      </c>
      <c r="B13" s="271"/>
      <c r="C13" s="296"/>
      <c r="D13" s="297"/>
    </row>
    <row r="14" s="82" customFormat="1" ht="25" customHeight="1" spans="1:4">
      <c r="A14" s="273" t="s">
        <v>1078</v>
      </c>
      <c r="B14" s="271">
        <v>90328</v>
      </c>
      <c r="C14" s="296"/>
      <c r="D14" s="297"/>
    </row>
    <row r="15" s="82" customFormat="1" ht="25" customHeight="1" spans="1:4">
      <c r="A15" s="273" t="s">
        <v>1079</v>
      </c>
      <c r="B15" s="271">
        <v>1306</v>
      </c>
      <c r="C15" s="296"/>
      <c r="D15" s="297"/>
    </row>
    <row r="16" s="82" customFormat="1" ht="25" customHeight="1" spans="1:4">
      <c r="A16" s="273" t="s">
        <v>1080</v>
      </c>
      <c r="B16" s="271">
        <v>457</v>
      </c>
      <c r="C16" s="296"/>
      <c r="D16" s="297"/>
    </row>
    <row r="17" s="82" customFormat="1" ht="25" customHeight="1" spans="1:4">
      <c r="A17" s="273" t="s">
        <v>1081</v>
      </c>
      <c r="B17" s="271">
        <v>18972</v>
      </c>
      <c r="C17" s="296"/>
      <c r="D17" s="297"/>
    </row>
    <row r="18" s="82" customFormat="1" ht="25" customHeight="1" spans="1:4">
      <c r="A18" s="274" t="s">
        <v>1082</v>
      </c>
      <c r="B18" s="271">
        <v>26876</v>
      </c>
      <c r="C18" s="296"/>
      <c r="D18" s="297"/>
    </row>
    <row r="19" s="82" customFormat="1" ht="25" customHeight="1" spans="1:4">
      <c r="A19" s="274" t="s">
        <v>1083</v>
      </c>
      <c r="B19" s="271">
        <v>14794</v>
      </c>
      <c r="C19" s="296"/>
      <c r="D19" s="297"/>
    </row>
    <row r="20" s="82" customFormat="1" ht="25" customHeight="1" spans="1:4">
      <c r="A20" s="274" t="s">
        <v>1084</v>
      </c>
      <c r="B20" s="271"/>
      <c r="C20" s="296"/>
      <c r="D20" s="297"/>
    </row>
    <row r="21" s="82" customFormat="1" ht="25" customHeight="1" spans="1:4">
      <c r="A21" s="274" t="s">
        <v>1085</v>
      </c>
      <c r="B21" s="271"/>
      <c r="C21" s="296"/>
      <c r="D21" s="297"/>
    </row>
    <row r="22" s="82" customFormat="1" ht="25" customHeight="1" spans="1:4">
      <c r="A22" s="274" t="s">
        <v>1086</v>
      </c>
      <c r="B22" s="271">
        <v>4772</v>
      </c>
      <c r="C22" s="296"/>
      <c r="D22" s="297"/>
    </row>
    <row r="23" s="82" customFormat="1" ht="25" customHeight="1" spans="1:4">
      <c r="A23" s="274" t="s">
        <v>1087</v>
      </c>
      <c r="B23" s="271">
        <v>390</v>
      </c>
      <c r="C23" s="296"/>
      <c r="D23" s="297"/>
    </row>
    <row r="24" s="82" customFormat="1" ht="25" customHeight="1" spans="1:4">
      <c r="A24" s="274" t="s">
        <v>1088</v>
      </c>
      <c r="B24" s="271">
        <v>22694</v>
      </c>
      <c r="C24" s="296"/>
      <c r="D24" s="297"/>
    </row>
    <row r="25" s="82" customFormat="1" ht="25" customHeight="1" spans="1:4">
      <c r="A25" s="274" t="s">
        <v>1089</v>
      </c>
      <c r="B25" s="271">
        <v>2756</v>
      </c>
      <c r="C25" s="296"/>
      <c r="D25" s="297"/>
    </row>
    <row r="26" s="82" customFormat="1" ht="25" customHeight="1" spans="1:4">
      <c r="A26" s="274" t="s">
        <v>1090</v>
      </c>
      <c r="B26" s="271"/>
      <c r="C26" s="296"/>
      <c r="D26" s="297"/>
    </row>
    <row r="27" s="82" customFormat="1" ht="25" customHeight="1" spans="1:4">
      <c r="A27" s="274" t="s">
        <v>1091</v>
      </c>
      <c r="B27" s="271">
        <v>32381</v>
      </c>
      <c r="C27" s="296"/>
      <c r="D27" s="297"/>
    </row>
    <row r="28" s="82" customFormat="1" ht="25" customHeight="1" spans="1:4">
      <c r="A28" s="275" t="s">
        <v>1092</v>
      </c>
      <c r="B28" s="271"/>
      <c r="C28" s="299"/>
      <c r="D28" s="297"/>
    </row>
    <row r="29" s="82" customFormat="1" ht="25" customHeight="1" spans="1:4">
      <c r="A29" s="275" t="s">
        <v>1093</v>
      </c>
      <c r="B29" s="271">
        <v>1748</v>
      </c>
      <c r="C29" s="299"/>
      <c r="D29" s="297"/>
    </row>
    <row r="30" s="82" customFormat="1" ht="25" customHeight="1" spans="1:4">
      <c r="A30" s="275" t="s">
        <v>1094</v>
      </c>
      <c r="B30" s="271">
        <v>18569</v>
      </c>
      <c r="C30" s="299"/>
      <c r="D30" s="297"/>
    </row>
    <row r="31" s="82" customFormat="1" ht="25" customHeight="1" spans="1:4">
      <c r="A31" s="275" t="s">
        <v>1095</v>
      </c>
      <c r="B31" s="271">
        <v>48</v>
      </c>
      <c r="C31" s="299"/>
      <c r="D31" s="297"/>
    </row>
    <row r="32" s="82" customFormat="1" ht="32" customHeight="1" spans="1:4">
      <c r="A32" s="275" t="s">
        <v>1096</v>
      </c>
      <c r="B32" s="271">
        <v>1049</v>
      </c>
      <c r="C32" s="299"/>
      <c r="D32" s="297"/>
    </row>
    <row r="33" s="82" customFormat="1" ht="25" customHeight="1" spans="1:4">
      <c r="A33" s="275" t="s">
        <v>1097</v>
      </c>
      <c r="B33" s="271">
        <v>36805</v>
      </c>
      <c r="C33" s="299"/>
      <c r="D33" s="297"/>
    </row>
    <row r="34" s="278" customFormat="1" ht="25" customHeight="1" spans="1:4">
      <c r="A34" s="275" t="s">
        <v>1098</v>
      </c>
      <c r="B34" s="271">
        <v>8871</v>
      </c>
      <c r="C34" s="299"/>
      <c r="D34" s="297"/>
    </row>
    <row r="35" s="82" customFormat="1" ht="25" customHeight="1" spans="1:4">
      <c r="A35" s="275" t="s">
        <v>1099</v>
      </c>
      <c r="B35" s="271">
        <v>913</v>
      </c>
      <c r="C35" s="299"/>
      <c r="D35" s="297"/>
    </row>
    <row r="36" s="82" customFormat="1" ht="25" customHeight="1" spans="1:4">
      <c r="A36" s="275" t="s">
        <v>1100</v>
      </c>
      <c r="B36" s="271"/>
      <c r="C36" s="299"/>
      <c r="D36" s="297"/>
    </row>
    <row r="37" s="82" customFormat="1" ht="25" customHeight="1" spans="1:4">
      <c r="A37" s="275" t="s">
        <v>1101</v>
      </c>
      <c r="B37" s="275">
        <v>48419</v>
      </c>
      <c r="C37" s="299"/>
      <c r="D37" s="297"/>
    </row>
    <row r="38" s="82" customFormat="1" ht="25" customHeight="1" spans="1:4">
      <c r="A38" s="275" t="s">
        <v>1102</v>
      </c>
      <c r="B38" s="275">
        <v>7485</v>
      </c>
      <c r="C38" s="299"/>
      <c r="D38" s="297"/>
    </row>
    <row r="39" s="82" customFormat="1" ht="32" customHeight="1" spans="1:4">
      <c r="A39" s="275" t="s">
        <v>1103</v>
      </c>
      <c r="B39" s="275"/>
      <c r="C39" s="299"/>
      <c r="D39" s="297"/>
    </row>
    <row r="40" s="82" customFormat="1" ht="25" customHeight="1" spans="1:4">
      <c r="A40" s="275" t="s">
        <v>1104</v>
      </c>
      <c r="B40" s="275"/>
      <c r="C40" s="299"/>
      <c r="D40" s="297"/>
    </row>
    <row r="41" s="82" customFormat="1" ht="25" customHeight="1" spans="1:4">
      <c r="A41" s="275" t="s">
        <v>1105</v>
      </c>
      <c r="B41" s="275"/>
      <c r="C41" s="299"/>
      <c r="D41" s="297"/>
    </row>
    <row r="42" s="82" customFormat="1" ht="31" customHeight="1" spans="1:4">
      <c r="A42" s="275" t="s">
        <v>1106</v>
      </c>
      <c r="B42" s="275"/>
      <c r="C42" s="299"/>
      <c r="D42" s="297"/>
    </row>
    <row r="43" s="82" customFormat="1" ht="25" customHeight="1" spans="1:4">
      <c r="A43" s="275" t="s">
        <v>1107</v>
      </c>
      <c r="B43" s="275">
        <v>3484</v>
      </c>
      <c r="C43" s="299"/>
      <c r="D43" s="297"/>
    </row>
    <row r="44" s="82" customFormat="1" ht="25" customHeight="1" spans="1:4">
      <c r="A44" s="275" t="s">
        <v>1108</v>
      </c>
      <c r="B44" s="275"/>
      <c r="C44" s="299"/>
      <c r="D44" s="297"/>
    </row>
    <row r="45" s="82" customFormat="1" ht="25" customHeight="1" spans="1:4">
      <c r="A45" s="275" t="s">
        <v>1109</v>
      </c>
      <c r="B45" s="275">
        <v>2685</v>
      </c>
      <c r="C45" s="299"/>
      <c r="D45" s="297"/>
    </row>
    <row r="46" s="82" customFormat="1" ht="25" customHeight="1" spans="1:4">
      <c r="A46" s="275" t="s">
        <v>1110</v>
      </c>
      <c r="B46" s="275"/>
      <c r="C46" s="299"/>
      <c r="D46" s="297"/>
    </row>
    <row r="47" s="82" customFormat="1" ht="25" customHeight="1" spans="1:4">
      <c r="A47" s="276" t="s">
        <v>1111</v>
      </c>
      <c r="B47" s="276">
        <v>3080</v>
      </c>
      <c r="C47" s="299"/>
      <c r="D47" s="297"/>
    </row>
    <row r="48" s="82" customFormat="1" ht="25" customHeight="1" spans="1:4">
      <c r="A48" s="269" t="s">
        <v>1112</v>
      </c>
      <c r="B48" s="270">
        <f>SUM(B49:B69)</f>
        <v>31808</v>
      </c>
      <c r="C48" s="299"/>
      <c r="D48" s="297"/>
    </row>
    <row r="49" s="82" customFormat="1" ht="25" customHeight="1" spans="1:4">
      <c r="A49" s="276" t="s">
        <v>1113</v>
      </c>
      <c r="B49" s="276">
        <v>940</v>
      </c>
      <c r="C49" s="299"/>
      <c r="D49" s="297"/>
    </row>
    <row r="50" s="82" customFormat="1" ht="25" customHeight="1" spans="1:4">
      <c r="A50" s="276" t="s">
        <v>1114</v>
      </c>
      <c r="B50" s="276"/>
      <c r="C50" s="299"/>
      <c r="D50" s="297"/>
    </row>
    <row r="51" s="82" customFormat="1" ht="25" customHeight="1" spans="1:4">
      <c r="A51" s="276" t="s">
        <v>1115</v>
      </c>
      <c r="B51" s="276">
        <v>80</v>
      </c>
      <c r="C51" s="299"/>
      <c r="D51" s="297"/>
    </row>
    <row r="52" s="82" customFormat="1" ht="25" customHeight="1" spans="1:4">
      <c r="A52" s="276" t="s">
        <v>1116</v>
      </c>
      <c r="B52" s="276"/>
      <c r="C52" s="299"/>
      <c r="D52" s="297"/>
    </row>
    <row r="53" s="82" customFormat="1" ht="25" customHeight="1" spans="1:4">
      <c r="A53" s="276" t="s">
        <v>1117</v>
      </c>
      <c r="B53" s="276">
        <v>2500</v>
      </c>
      <c r="C53" s="299"/>
      <c r="D53" s="297"/>
    </row>
    <row r="54" s="82" customFormat="1" ht="25" customHeight="1" spans="1:4">
      <c r="A54" s="276" t="s">
        <v>1118</v>
      </c>
      <c r="B54" s="276">
        <v>77</v>
      </c>
      <c r="C54" s="299"/>
      <c r="D54" s="297"/>
    </row>
    <row r="55" s="278" customFormat="1" ht="25" customHeight="1" spans="1:4">
      <c r="A55" s="276" t="s">
        <v>1119</v>
      </c>
      <c r="B55" s="276">
        <v>9</v>
      </c>
      <c r="C55" s="299"/>
      <c r="D55" s="297"/>
    </row>
    <row r="56" s="278" customFormat="1" ht="25" customHeight="1" spans="1:4">
      <c r="A56" s="276" t="s">
        <v>1120</v>
      </c>
      <c r="B56" s="276">
        <v>3903</v>
      </c>
      <c r="C56" s="299"/>
      <c r="D56" s="297"/>
    </row>
    <row r="57" s="82" customFormat="1" ht="25" customHeight="1" spans="1:4">
      <c r="A57" s="276" t="s">
        <v>1121</v>
      </c>
      <c r="B57" s="276">
        <v>270</v>
      </c>
      <c r="C57" s="299"/>
      <c r="D57" s="297"/>
    </row>
    <row r="58" s="278" customFormat="1" ht="25" customHeight="1" spans="1:4">
      <c r="A58" s="276" t="s">
        <v>1122</v>
      </c>
      <c r="B58" s="276">
        <v>2894</v>
      </c>
      <c r="C58" s="299"/>
      <c r="D58" s="297"/>
    </row>
    <row r="59" s="278" customFormat="1" ht="25" customHeight="1" spans="1:4">
      <c r="A59" s="276" t="s">
        <v>1123</v>
      </c>
      <c r="B59" s="276">
        <v>1471</v>
      </c>
      <c r="C59" s="299"/>
      <c r="D59" s="297"/>
    </row>
    <row r="60" s="278" customFormat="1" ht="25" customHeight="1" spans="1:4">
      <c r="A60" s="276" t="s">
        <v>1124</v>
      </c>
      <c r="B60" s="276">
        <v>7650</v>
      </c>
      <c r="C60" s="299"/>
      <c r="D60" s="297"/>
    </row>
    <row r="61" s="278" customFormat="1" ht="25" customHeight="1" spans="1:4">
      <c r="A61" s="276" t="s">
        <v>1125</v>
      </c>
      <c r="B61" s="276">
        <v>4669</v>
      </c>
      <c r="C61" s="299"/>
      <c r="D61" s="297"/>
    </row>
    <row r="62" s="278" customFormat="1" ht="25" customHeight="1" spans="1:4">
      <c r="A62" s="276" t="s">
        <v>1126</v>
      </c>
      <c r="B62" s="276">
        <v>423</v>
      </c>
      <c r="C62" s="299"/>
      <c r="D62" s="297"/>
    </row>
    <row r="63" s="82" customFormat="1" ht="25" customHeight="1" spans="1:4">
      <c r="A63" s="276" t="s">
        <v>1127</v>
      </c>
      <c r="B63" s="276">
        <v>1104</v>
      </c>
      <c r="C63" s="299"/>
      <c r="D63" s="297"/>
    </row>
    <row r="64" s="82" customFormat="1" ht="25" customHeight="1" spans="1:4">
      <c r="A64" s="276" t="s">
        <v>1128</v>
      </c>
      <c r="B64" s="276">
        <v>90</v>
      </c>
      <c r="C64" s="299"/>
      <c r="D64" s="297"/>
    </row>
    <row r="65" s="278" customFormat="1" ht="25" customHeight="1" spans="1:4">
      <c r="A65" s="276" t="s">
        <v>1129</v>
      </c>
      <c r="B65" s="276"/>
      <c r="C65" s="299"/>
      <c r="D65" s="297"/>
    </row>
    <row r="66" s="278" customFormat="1" ht="25" customHeight="1" spans="1:4">
      <c r="A66" s="276" t="s">
        <v>1130</v>
      </c>
      <c r="B66" s="276">
        <v>4396</v>
      </c>
      <c r="C66" s="300"/>
      <c r="D66" s="297"/>
    </row>
    <row r="67" s="82" customFormat="1" ht="25" customHeight="1" spans="1:4">
      <c r="A67" s="276" t="s">
        <v>1131</v>
      </c>
      <c r="B67" s="276"/>
      <c r="C67" s="300"/>
      <c r="D67" s="297"/>
    </row>
    <row r="68" s="82" customFormat="1" ht="25" customHeight="1" spans="1:4">
      <c r="A68" s="276" t="s">
        <v>1132</v>
      </c>
      <c r="B68" s="276">
        <v>1171</v>
      </c>
      <c r="C68" s="300"/>
      <c r="D68" s="297"/>
    </row>
    <row r="69" s="82" customFormat="1" ht="25" customHeight="1" spans="1:4">
      <c r="A69" s="277" t="s">
        <v>1133</v>
      </c>
      <c r="B69" s="277">
        <v>161</v>
      </c>
      <c r="C69" s="301"/>
      <c r="D69" s="302"/>
    </row>
    <row r="70" s="82" customFormat="1" ht="25" customHeight="1" spans="1:4">
      <c r="A70" s="303" t="s">
        <v>1134</v>
      </c>
      <c r="B70" s="304">
        <v>7808</v>
      </c>
      <c r="C70" s="305" t="s">
        <v>1135</v>
      </c>
      <c r="D70" s="306"/>
    </row>
    <row r="71" s="82" customFormat="1" ht="25" customHeight="1" spans="1:4">
      <c r="A71" s="303" t="s">
        <v>1136</v>
      </c>
      <c r="B71" s="307">
        <f>SUM(B72:B73)</f>
        <v>46528</v>
      </c>
      <c r="C71" s="305" t="s">
        <v>1137</v>
      </c>
      <c r="D71" s="297">
        <f>D72</f>
        <v>35820</v>
      </c>
    </row>
    <row r="72" s="82" customFormat="1" ht="25" customHeight="1" spans="1:4">
      <c r="A72" s="308" t="s">
        <v>1138</v>
      </c>
      <c r="B72" s="277">
        <v>10708</v>
      </c>
      <c r="C72" s="309" t="s">
        <v>1139</v>
      </c>
      <c r="D72" s="310">
        <v>35820</v>
      </c>
    </row>
    <row r="73" s="82" customFormat="1" ht="25" customHeight="1" spans="1:4">
      <c r="A73" s="308" t="s">
        <v>1140</v>
      </c>
      <c r="B73" s="277">
        <v>35820</v>
      </c>
      <c r="C73" s="309"/>
      <c r="D73" s="311"/>
    </row>
    <row r="74" s="82" customFormat="1" ht="25" customHeight="1" spans="1:4">
      <c r="A74" s="303" t="s">
        <v>1141</v>
      </c>
      <c r="B74" s="307"/>
      <c r="C74" s="305" t="s">
        <v>1142</v>
      </c>
      <c r="D74" s="306"/>
    </row>
    <row r="75" s="82" customFormat="1" ht="25" customHeight="1" spans="1:4">
      <c r="A75" s="303" t="s">
        <v>1143</v>
      </c>
      <c r="B75" s="307"/>
      <c r="C75" s="305" t="s">
        <v>1144</v>
      </c>
      <c r="D75" s="306"/>
    </row>
    <row r="76" s="82" customFormat="1" ht="25" customHeight="1" spans="1:4">
      <c r="A76" s="303" t="s">
        <v>1145</v>
      </c>
      <c r="B76" s="307">
        <v>1223</v>
      </c>
      <c r="C76" s="305" t="s">
        <v>1146</v>
      </c>
      <c r="D76" s="306"/>
    </row>
    <row r="77" s="82" customFormat="1" ht="25" customHeight="1" spans="1:4">
      <c r="A77" s="303" t="s">
        <v>1147</v>
      </c>
      <c r="B77" s="307">
        <v>472</v>
      </c>
      <c r="C77" s="312" t="s">
        <v>1148</v>
      </c>
      <c r="D77" s="297">
        <v>2022</v>
      </c>
    </row>
    <row r="78" s="82" customFormat="1" ht="25" customHeight="1" spans="1:4">
      <c r="A78" s="303" t="s">
        <v>1149</v>
      </c>
      <c r="B78" s="304">
        <f>SUM(B79:B81)</f>
        <v>1730</v>
      </c>
      <c r="C78" s="305" t="s">
        <v>1150</v>
      </c>
      <c r="D78" s="306"/>
    </row>
    <row r="79" s="82" customFormat="1" ht="25" customHeight="1" spans="1:4">
      <c r="A79" s="313" t="s">
        <v>1151</v>
      </c>
      <c r="B79" s="277">
        <v>1189</v>
      </c>
      <c r="C79" s="314"/>
      <c r="D79" s="306"/>
    </row>
    <row r="80" s="82" customFormat="1" ht="25" customHeight="1" spans="1:4">
      <c r="A80" s="313" t="s">
        <v>1152</v>
      </c>
      <c r="B80" s="315">
        <v>541</v>
      </c>
      <c r="C80" s="316"/>
      <c r="D80" s="306"/>
    </row>
    <row r="81" s="82" customFormat="1" ht="25" customHeight="1" spans="1:4">
      <c r="A81" s="313" t="s">
        <v>1153</v>
      </c>
      <c r="B81" s="315"/>
      <c r="C81" s="316"/>
      <c r="D81" s="306"/>
    </row>
    <row r="82" s="82" customFormat="1" ht="25" customHeight="1" spans="1:4">
      <c r="A82" s="317" t="s">
        <v>1154</v>
      </c>
      <c r="B82" s="304">
        <f>B4+B5+B70+B71+B74+B75+B76++B77+B78</f>
        <v>499907</v>
      </c>
      <c r="C82" s="316" t="s">
        <v>1155</v>
      </c>
      <c r="D82" s="294">
        <f>D4+D5+D6+D70+D71+D74+D75+D76+D77+D78</f>
        <v>470014</v>
      </c>
    </row>
    <row r="83" s="82" customFormat="1" ht="25" customHeight="1" spans="1:4">
      <c r="A83" s="317"/>
      <c r="B83" s="306"/>
      <c r="C83" s="305" t="s">
        <v>1156</v>
      </c>
      <c r="D83" s="293">
        <f>B82-D82</f>
        <v>29893</v>
      </c>
    </row>
  </sheetData>
  <mergeCells count="1">
    <mergeCell ref="A1:D1"/>
  </mergeCells>
  <printOptions horizontalCentered="1"/>
  <pageMargins left="0.786805555555556" right="0.786805555555556" top="0.786805555555556" bottom="0.944444444444444" header="0.5" footer="0.786805555555556"/>
  <pageSetup paperSize="9" firstPageNumber="64" fitToHeight="0" orientation="portrait" useFirstPageNumber="1" horizontalDpi="6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B68"/>
  <sheetViews>
    <sheetView workbookViewId="0">
      <selection activeCell="M21" sqref="M21"/>
    </sheetView>
  </sheetViews>
  <sheetFormatPr defaultColWidth="9" defaultRowHeight="26" customHeight="1" outlineLevelCol="1"/>
  <cols>
    <col min="1" max="1" width="41.9833333333333" style="46" customWidth="1"/>
    <col min="2" max="2" width="35.5" style="46" customWidth="1"/>
    <col min="3" max="16384" width="9" style="46"/>
  </cols>
  <sheetData>
    <row r="1" s="46" customFormat="1" ht="27" customHeight="1" spans="1:2">
      <c r="A1" s="268" t="s">
        <v>1157</v>
      </c>
      <c r="B1" s="268"/>
    </row>
    <row r="2" s="46" customFormat="1" ht="21" customHeight="1" spans="2:2">
      <c r="B2" s="47" t="s">
        <v>1060</v>
      </c>
    </row>
    <row r="3" s="46" customFormat="1" ht="25" customHeight="1" spans="1:2">
      <c r="A3" s="48" t="s">
        <v>1158</v>
      </c>
      <c r="B3" s="48" t="s">
        <v>5</v>
      </c>
    </row>
    <row r="4" s="46" customFormat="1" ht="25" customHeight="1" spans="1:2">
      <c r="A4" s="269" t="s">
        <v>1065</v>
      </c>
      <c r="B4" s="270">
        <f>B5+B11+B47</f>
        <v>389134</v>
      </c>
    </row>
    <row r="5" s="46" customFormat="1" ht="25" customHeight="1" spans="1:2">
      <c r="A5" s="269" t="s">
        <v>1067</v>
      </c>
      <c r="B5" s="270">
        <f>SUM(B6:B10)</f>
        <v>8444</v>
      </c>
    </row>
    <row r="6" s="46" customFormat="1" ht="25" customHeight="1" spans="1:2">
      <c r="A6" s="269" t="s">
        <v>1069</v>
      </c>
      <c r="B6" s="271">
        <v>3502</v>
      </c>
    </row>
    <row r="7" s="46" customFormat="1" ht="25" customHeight="1" spans="1:2">
      <c r="A7" s="269" t="s">
        <v>1071</v>
      </c>
      <c r="B7" s="271">
        <v>437</v>
      </c>
    </row>
    <row r="8" s="46" customFormat="1" ht="25" customHeight="1" spans="1:2">
      <c r="A8" s="269" t="s">
        <v>1073</v>
      </c>
      <c r="B8" s="271">
        <v>1987</v>
      </c>
    </row>
    <row r="9" s="46" customFormat="1" ht="25" customHeight="1" spans="1:2">
      <c r="A9" s="269" t="s">
        <v>1074</v>
      </c>
      <c r="B9" s="271">
        <v>3421</v>
      </c>
    </row>
    <row r="10" s="46" customFormat="1" ht="25" customHeight="1" spans="1:2">
      <c r="A10" s="269" t="s">
        <v>1075</v>
      </c>
      <c r="B10" s="271">
        <v>-903</v>
      </c>
    </row>
    <row r="11" s="46" customFormat="1" ht="25" customHeight="1" spans="1:2">
      <c r="A11" s="269" t="s">
        <v>1076</v>
      </c>
      <c r="B11" s="270">
        <f>SUM(B12:B46)</f>
        <v>348882</v>
      </c>
    </row>
    <row r="12" s="46" customFormat="1" ht="25" customHeight="1" spans="1:2">
      <c r="A12" s="272" t="s">
        <v>1077</v>
      </c>
      <c r="B12" s="271"/>
    </row>
    <row r="13" s="46" customFormat="1" ht="25" customHeight="1" spans="1:2">
      <c r="A13" s="273" t="s">
        <v>1078</v>
      </c>
      <c r="B13" s="271">
        <v>90328</v>
      </c>
    </row>
    <row r="14" s="46" customFormat="1" ht="25" customHeight="1" spans="1:2">
      <c r="A14" s="273" t="s">
        <v>1079</v>
      </c>
      <c r="B14" s="271">
        <v>1306</v>
      </c>
    </row>
    <row r="15" s="46" customFormat="1" ht="25" customHeight="1" spans="1:2">
      <c r="A15" s="273" t="s">
        <v>1080</v>
      </c>
      <c r="B15" s="271">
        <v>457</v>
      </c>
    </row>
    <row r="16" s="46" customFormat="1" ht="25" customHeight="1" spans="1:2">
      <c r="A16" s="273" t="s">
        <v>1081</v>
      </c>
      <c r="B16" s="271">
        <v>18972</v>
      </c>
    </row>
    <row r="17" s="46" customFormat="1" ht="25" customHeight="1" spans="1:2">
      <c r="A17" s="274" t="s">
        <v>1082</v>
      </c>
      <c r="B17" s="271">
        <v>26876</v>
      </c>
    </row>
    <row r="18" s="46" customFormat="1" ht="25" customHeight="1" spans="1:2">
      <c r="A18" s="274" t="s">
        <v>1083</v>
      </c>
      <c r="B18" s="271">
        <v>14794</v>
      </c>
    </row>
    <row r="19" s="46" customFormat="1" ht="25" customHeight="1" spans="1:2">
      <c r="A19" s="274" t="s">
        <v>1084</v>
      </c>
      <c r="B19" s="271"/>
    </row>
    <row r="20" s="46" customFormat="1" ht="25" customHeight="1" spans="1:2">
      <c r="A20" s="274" t="s">
        <v>1085</v>
      </c>
      <c r="B20" s="271"/>
    </row>
    <row r="21" s="46" customFormat="1" ht="25" customHeight="1" spans="1:2">
      <c r="A21" s="274" t="s">
        <v>1086</v>
      </c>
      <c r="B21" s="271">
        <v>4772</v>
      </c>
    </row>
    <row r="22" s="46" customFormat="1" ht="25" customHeight="1" spans="1:2">
      <c r="A22" s="274" t="s">
        <v>1087</v>
      </c>
      <c r="B22" s="271">
        <v>390</v>
      </c>
    </row>
    <row r="23" s="46" customFormat="1" ht="25" customHeight="1" spans="1:2">
      <c r="A23" s="274" t="s">
        <v>1088</v>
      </c>
      <c r="B23" s="271">
        <v>22694</v>
      </c>
    </row>
    <row r="24" s="46" customFormat="1" ht="25" customHeight="1" spans="1:2">
      <c r="A24" s="274" t="s">
        <v>1089</v>
      </c>
      <c r="B24" s="271">
        <v>2756</v>
      </c>
    </row>
    <row r="25" s="46" customFormat="1" ht="25" customHeight="1" spans="1:2">
      <c r="A25" s="274" t="s">
        <v>1090</v>
      </c>
      <c r="B25" s="271"/>
    </row>
    <row r="26" s="46" customFormat="1" ht="25" customHeight="1" spans="1:2">
      <c r="A26" s="274" t="s">
        <v>1091</v>
      </c>
      <c r="B26" s="271">
        <v>32381</v>
      </c>
    </row>
    <row r="27" s="46" customFormat="1" ht="25" customHeight="1" spans="1:2">
      <c r="A27" s="275" t="s">
        <v>1092</v>
      </c>
      <c r="B27" s="271"/>
    </row>
    <row r="28" s="46" customFormat="1" ht="25" customHeight="1" spans="1:2">
      <c r="A28" s="275" t="s">
        <v>1093</v>
      </c>
      <c r="B28" s="271">
        <v>1748</v>
      </c>
    </row>
    <row r="29" s="46" customFormat="1" ht="25" customHeight="1" spans="1:2">
      <c r="A29" s="275" t="s">
        <v>1094</v>
      </c>
      <c r="B29" s="271">
        <v>18569</v>
      </c>
    </row>
    <row r="30" s="46" customFormat="1" ht="25" customHeight="1" spans="1:2">
      <c r="A30" s="275" t="s">
        <v>1095</v>
      </c>
      <c r="B30" s="271">
        <v>48</v>
      </c>
    </row>
    <row r="31" s="46" customFormat="1" ht="25" customHeight="1" spans="1:2">
      <c r="A31" s="275" t="s">
        <v>1096</v>
      </c>
      <c r="B31" s="271">
        <v>1049</v>
      </c>
    </row>
    <row r="32" s="46" customFormat="1" ht="25" customHeight="1" spans="1:2">
      <c r="A32" s="275" t="s">
        <v>1097</v>
      </c>
      <c r="B32" s="271">
        <v>36805</v>
      </c>
    </row>
    <row r="33" s="46" customFormat="1" ht="25" customHeight="1" spans="1:2">
      <c r="A33" s="275" t="s">
        <v>1098</v>
      </c>
      <c r="B33" s="271">
        <v>8871</v>
      </c>
    </row>
    <row r="34" s="46" customFormat="1" ht="25" customHeight="1" spans="1:2">
      <c r="A34" s="275" t="s">
        <v>1099</v>
      </c>
      <c r="B34" s="271">
        <v>913</v>
      </c>
    </row>
    <row r="35" s="46" customFormat="1" ht="25" customHeight="1" spans="1:2">
      <c r="A35" s="275" t="s">
        <v>1100</v>
      </c>
      <c r="B35" s="271"/>
    </row>
    <row r="36" s="46" customFormat="1" ht="25" customHeight="1" spans="1:2">
      <c r="A36" s="275" t="s">
        <v>1101</v>
      </c>
      <c r="B36" s="275">
        <v>48419</v>
      </c>
    </row>
    <row r="37" s="46" customFormat="1" ht="25" customHeight="1" spans="1:2">
      <c r="A37" s="275" t="s">
        <v>1102</v>
      </c>
      <c r="B37" s="275">
        <v>7485</v>
      </c>
    </row>
    <row r="38" s="46" customFormat="1" ht="25" customHeight="1" spans="1:2">
      <c r="A38" s="275" t="s">
        <v>1103</v>
      </c>
      <c r="B38" s="275"/>
    </row>
    <row r="39" s="46" customFormat="1" ht="25" customHeight="1" spans="1:2">
      <c r="A39" s="275" t="s">
        <v>1104</v>
      </c>
      <c r="B39" s="275"/>
    </row>
    <row r="40" s="46" customFormat="1" ht="25" customHeight="1" spans="1:2">
      <c r="A40" s="275" t="s">
        <v>1105</v>
      </c>
      <c r="B40" s="275"/>
    </row>
    <row r="41" s="46" customFormat="1" ht="25" customHeight="1" spans="1:2">
      <c r="A41" s="275" t="s">
        <v>1106</v>
      </c>
      <c r="B41" s="275"/>
    </row>
    <row r="42" s="46" customFormat="1" ht="25" customHeight="1" spans="1:2">
      <c r="A42" s="275" t="s">
        <v>1107</v>
      </c>
      <c r="B42" s="275">
        <v>3484</v>
      </c>
    </row>
    <row r="43" s="46" customFormat="1" ht="25" customHeight="1" spans="1:2">
      <c r="A43" s="275" t="s">
        <v>1108</v>
      </c>
      <c r="B43" s="275"/>
    </row>
    <row r="44" s="46" customFormat="1" ht="25" customHeight="1" spans="1:2">
      <c r="A44" s="275" t="s">
        <v>1109</v>
      </c>
      <c r="B44" s="275">
        <v>2685</v>
      </c>
    </row>
    <row r="45" s="46" customFormat="1" ht="25" customHeight="1" spans="1:2">
      <c r="A45" s="275" t="s">
        <v>1110</v>
      </c>
      <c r="B45" s="275"/>
    </row>
    <row r="46" s="46" customFormat="1" ht="25" customHeight="1" spans="1:2">
      <c r="A46" s="276" t="s">
        <v>1111</v>
      </c>
      <c r="B46" s="276">
        <v>3080</v>
      </c>
    </row>
    <row r="47" s="46" customFormat="1" ht="25" customHeight="1" spans="1:2">
      <c r="A47" s="269" t="s">
        <v>1112</v>
      </c>
      <c r="B47" s="270">
        <f>SUM(B48:B68)</f>
        <v>31808</v>
      </c>
    </row>
    <row r="48" s="46" customFormat="1" ht="25" customHeight="1" spans="1:2">
      <c r="A48" s="276" t="s">
        <v>1113</v>
      </c>
      <c r="B48" s="276">
        <v>940</v>
      </c>
    </row>
    <row r="49" s="46" customFormat="1" ht="25" customHeight="1" spans="1:2">
      <c r="A49" s="276" t="s">
        <v>1114</v>
      </c>
      <c r="B49" s="276"/>
    </row>
    <row r="50" s="46" customFormat="1" ht="25" customHeight="1" spans="1:2">
      <c r="A50" s="276" t="s">
        <v>1115</v>
      </c>
      <c r="B50" s="276">
        <v>80</v>
      </c>
    </row>
    <row r="51" s="46" customFormat="1" ht="25" customHeight="1" spans="1:2">
      <c r="A51" s="276" t="s">
        <v>1116</v>
      </c>
      <c r="B51" s="276"/>
    </row>
    <row r="52" s="46" customFormat="1" ht="25" customHeight="1" spans="1:2">
      <c r="A52" s="276" t="s">
        <v>1117</v>
      </c>
      <c r="B52" s="276">
        <v>2500</v>
      </c>
    </row>
    <row r="53" s="46" customFormat="1" ht="25" customHeight="1" spans="1:2">
      <c r="A53" s="276" t="s">
        <v>1118</v>
      </c>
      <c r="B53" s="276">
        <v>77</v>
      </c>
    </row>
    <row r="54" s="46" customFormat="1" ht="25" customHeight="1" spans="1:2">
      <c r="A54" s="276" t="s">
        <v>1119</v>
      </c>
      <c r="B54" s="276">
        <v>9</v>
      </c>
    </row>
    <row r="55" s="46" customFormat="1" ht="25" customHeight="1" spans="1:2">
      <c r="A55" s="276" t="s">
        <v>1120</v>
      </c>
      <c r="B55" s="276">
        <v>3903</v>
      </c>
    </row>
    <row r="56" s="46" customFormat="1" ht="25" customHeight="1" spans="1:2">
      <c r="A56" s="276" t="s">
        <v>1121</v>
      </c>
      <c r="B56" s="276">
        <v>270</v>
      </c>
    </row>
    <row r="57" s="46" customFormat="1" ht="25" customHeight="1" spans="1:2">
      <c r="A57" s="276" t="s">
        <v>1122</v>
      </c>
      <c r="B57" s="276">
        <v>2894</v>
      </c>
    </row>
    <row r="58" s="46" customFormat="1" ht="25" customHeight="1" spans="1:2">
      <c r="A58" s="276" t="s">
        <v>1123</v>
      </c>
      <c r="B58" s="276">
        <v>1471</v>
      </c>
    </row>
    <row r="59" s="46" customFormat="1" ht="25" customHeight="1" spans="1:2">
      <c r="A59" s="276" t="s">
        <v>1124</v>
      </c>
      <c r="B59" s="276">
        <v>7650</v>
      </c>
    </row>
    <row r="60" s="46" customFormat="1" ht="25" customHeight="1" spans="1:2">
      <c r="A60" s="276" t="s">
        <v>1125</v>
      </c>
      <c r="B60" s="276">
        <v>4669</v>
      </c>
    </row>
    <row r="61" s="46" customFormat="1" ht="25" customHeight="1" spans="1:2">
      <c r="A61" s="276" t="s">
        <v>1126</v>
      </c>
      <c r="B61" s="276">
        <v>423</v>
      </c>
    </row>
    <row r="62" s="46" customFormat="1" ht="25" customHeight="1" spans="1:2">
      <c r="A62" s="276" t="s">
        <v>1127</v>
      </c>
      <c r="B62" s="276">
        <v>1104</v>
      </c>
    </row>
    <row r="63" s="46" customFormat="1" ht="25" customHeight="1" spans="1:2">
      <c r="A63" s="276" t="s">
        <v>1128</v>
      </c>
      <c r="B63" s="276">
        <v>90</v>
      </c>
    </row>
    <row r="64" s="46" customFormat="1" ht="25" customHeight="1" spans="1:2">
      <c r="A64" s="276" t="s">
        <v>1129</v>
      </c>
      <c r="B64" s="276"/>
    </row>
    <row r="65" s="46" customFormat="1" ht="25" customHeight="1" spans="1:2">
      <c r="A65" s="276" t="s">
        <v>1130</v>
      </c>
      <c r="B65" s="276">
        <v>4396</v>
      </c>
    </row>
    <row r="66" s="46" customFormat="1" ht="25" customHeight="1" spans="1:2">
      <c r="A66" s="276" t="s">
        <v>1131</v>
      </c>
      <c r="B66" s="276"/>
    </row>
    <row r="67" s="46" customFormat="1" ht="25" customHeight="1" spans="1:2">
      <c r="A67" s="276" t="s">
        <v>1132</v>
      </c>
      <c r="B67" s="276">
        <v>1171</v>
      </c>
    </row>
    <row r="68" s="46" customFormat="1" ht="25" customHeight="1" spans="1:2">
      <c r="A68" s="277" t="s">
        <v>1133</v>
      </c>
      <c r="B68" s="277">
        <v>161</v>
      </c>
    </row>
  </sheetData>
  <mergeCells count="1">
    <mergeCell ref="A1:B1"/>
  </mergeCells>
  <printOptions horizontalCentered="1"/>
  <pageMargins left="0.786805555555556" right="0.786805555555556" top="0.786805555555556" bottom="0.944444444444444" header="0.5" footer="0.786805555555556"/>
  <pageSetup paperSize="9" firstPageNumber="68" fitToHeight="0" orientation="portrait" useFirstPageNumber="1" horizontalDpi="600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109"/>
  <sheetViews>
    <sheetView view="pageBreakPreview" zoomScaleNormal="100" workbookViewId="0">
      <selection activeCell="K23" sqref="K23"/>
    </sheetView>
  </sheetViews>
  <sheetFormatPr defaultColWidth="9" defaultRowHeight="24" customHeight="1" outlineLevelCol="2"/>
  <cols>
    <col min="1" max="1" width="41.625" style="1" customWidth="1"/>
    <col min="2" max="2" width="13" style="4" customWidth="1"/>
    <col min="3" max="3" width="22.5916666666667" style="1" customWidth="1"/>
    <col min="4" max="16384" width="9" style="1"/>
  </cols>
  <sheetData>
    <row r="1" s="1" customFormat="1" ht="60" customHeight="1" spans="1:3">
      <c r="A1" s="5" t="s">
        <v>1159</v>
      </c>
      <c r="B1" s="6"/>
      <c r="C1" s="6"/>
    </row>
    <row r="2" s="256" customFormat="1" ht="20" customHeight="1" spans="1:3">
      <c r="A2" s="258"/>
      <c r="B2" s="259" t="s">
        <v>1160</v>
      </c>
      <c r="C2" s="260"/>
    </row>
    <row r="3" s="257" customFormat="1" ht="20" customHeight="1" spans="1:3">
      <c r="A3" s="261" t="s">
        <v>1161</v>
      </c>
      <c r="B3" s="261" t="s">
        <v>3</v>
      </c>
      <c r="C3" s="7" t="s">
        <v>5</v>
      </c>
    </row>
    <row r="4" s="258" customFormat="1" ht="20" customHeight="1" spans="1:3">
      <c r="A4" s="8" t="s">
        <v>1162</v>
      </c>
      <c r="B4" s="262">
        <f>SUM(B5:B8)</f>
        <v>63378</v>
      </c>
      <c r="C4" s="262">
        <f>SUM(C5:C8)</f>
        <v>60065</v>
      </c>
    </row>
    <row r="5" s="257" customFormat="1" ht="20" customHeight="1" spans="1:3">
      <c r="A5" s="10" t="s">
        <v>1163</v>
      </c>
      <c r="B5" s="263">
        <f>53933-1784</f>
        <v>52149</v>
      </c>
      <c r="C5" s="264">
        <v>48514</v>
      </c>
    </row>
    <row r="6" s="257" customFormat="1" ht="20" customHeight="1" spans="1:3">
      <c r="A6" s="10" t="s">
        <v>1164</v>
      </c>
      <c r="B6" s="263">
        <v>6603</v>
      </c>
      <c r="C6" s="264">
        <v>6728</v>
      </c>
    </row>
    <row r="7" s="257" customFormat="1" ht="20" customHeight="1" spans="1:3">
      <c r="A7" s="10" t="s">
        <v>1165</v>
      </c>
      <c r="B7" s="263">
        <v>2524</v>
      </c>
      <c r="C7" s="264">
        <v>2618</v>
      </c>
    </row>
    <row r="8" s="257" customFormat="1" ht="20" customHeight="1" spans="1:3">
      <c r="A8" s="10" t="s">
        <v>1166</v>
      </c>
      <c r="B8" s="263">
        <v>2102</v>
      </c>
      <c r="C8" s="264">
        <v>2205</v>
      </c>
    </row>
    <row r="9" s="258" customFormat="1" ht="20" customHeight="1" spans="1:3">
      <c r="A9" s="8" t="s">
        <v>1167</v>
      </c>
      <c r="B9" s="262">
        <f>SUM(B10:B19)</f>
        <v>22442</v>
      </c>
      <c r="C9" s="262">
        <f>SUM(C10:C19)</f>
        <v>32426</v>
      </c>
    </row>
    <row r="10" s="257" customFormat="1" ht="20" customHeight="1" spans="1:3">
      <c r="A10" s="10" t="s">
        <v>1168</v>
      </c>
      <c r="B10" s="263">
        <v>9596</v>
      </c>
      <c r="C10" s="264">
        <v>10099</v>
      </c>
    </row>
    <row r="11" s="257" customFormat="1" ht="20" customHeight="1" spans="1:3">
      <c r="A11" s="10" t="s">
        <v>1169</v>
      </c>
      <c r="B11" s="263">
        <v>578</v>
      </c>
      <c r="C11" s="264">
        <v>527</v>
      </c>
    </row>
    <row r="12" s="257" customFormat="1" ht="20" customHeight="1" spans="1:3">
      <c r="A12" s="10" t="s">
        <v>1170</v>
      </c>
      <c r="B12" s="263">
        <v>267</v>
      </c>
      <c r="C12" s="264">
        <v>401</v>
      </c>
    </row>
    <row r="13" s="257" customFormat="1" ht="20" customHeight="1" spans="1:3">
      <c r="A13" s="10" t="s">
        <v>1171</v>
      </c>
      <c r="B13" s="263">
        <v>107</v>
      </c>
      <c r="C13" s="264">
        <v>354</v>
      </c>
    </row>
    <row r="14" s="257" customFormat="1" ht="20" customHeight="1" spans="1:3">
      <c r="A14" s="10" t="s">
        <v>1172</v>
      </c>
      <c r="B14" s="263">
        <v>1450</v>
      </c>
      <c r="C14" s="264">
        <v>1416</v>
      </c>
    </row>
    <row r="15" s="257" customFormat="1" ht="20" customHeight="1" spans="1:3">
      <c r="A15" s="10" t="s">
        <v>1173</v>
      </c>
      <c r="B15" s="263">
        <v>563</v>
      </c>
      <c r="C15" s="264">
        <f>909-181</f>
        <v>728</v>
      </c>
    </row>
    <row r="16" s="257" customFormat="1" ht="20" customHeight="1" spans="1:3">
      <c r="A16" s="10" t="s">
        <v>1174</v>
      </c>
      <c r="B16" s="263"/>
      <c r="C16" s="264"/>
    </row>
    <row r="17" s="257" customFormat="1" ht="20" customHeight="1" spans="1:3">
      <c r="A17" s="10" t="s">
        <v>1175</v>
      </c>
      <c r="B17" s="263">
        <v>402</v>
      </c>
      <c r="C17" s="264">
        <f>1138-215</f>
        <v>923</v>
      </c>
    </row>
    <row r="18" s="257" customFormat="1" ht="20" customHeight="1" spans="1:3">
      <c r="A18" s="10" t="s">
        <v>1176</v>
      </c>
      <c r="B18" s="263">
        <v>1259</v>
      </c>
      <c r="C18" s="264">
        <v>1909</v>
      </c>
    </row>
    <row r="19" s="257" customFormat="1" ht="20" customHeight="1" spans="1:3">
      <c r="A19" s="10" t="s">
        <v>1177</v>
      </c>
      <c r="B19" s="263">
        <v>8220</v>
      </c>
      <c r="C19" s="264">
        <f>24668-8573-26</f>
        <v>16069</v>
      </c>
    </row>
    <row r="20" s="257" customFormat="1" ht="20" customHeight="1" spans="1:3">
      <c r="A20" s="8" t="s">
        <v>1178</v>
      </c>
      <c r="B20" s="262">
        <f>SUM(B21:B26)</f>
        <v>23964</v>
      </c>
      <c r="C20" s="262">
        <f>SUM(C21:C26)</f>
        <v>45824</v>
      </c>
    </row>
    <row r="21" s="257" customFormat="1" ht="20" customHeight="1" spans="1:3">
      <c r="A21" s="10" t="s">
        <v>1179</v>
      </c>
      <c r="B21" s="264"/>
      <c r="C21" s="264">
        <v>370</v>
      </c>
    </row>
    <row r="22" s="257" customFormat="1" ht="20" customHeight="1" spans="1:3">
      <c r="A22" s="10" t="s">
        <v>1180</v>
      </c>
      <c r="B22" s="263">
        <v>9593</v>
      </c>
      <c r="C22" s="264">
        <v>10686</v>
      </c>
    </row>
    <row r="23" s="257" customFormat="1" ht="20" customHeight="1" spans="1:3">
      <c r="A23" s="10" t="s">
        <v>1181</v>
      </c>
      <c r="B23" s="263">
        <v>100</v>
      </c>
      <c r="C23" s="264">
        <v>50</v>
      </c>
    </row>
    <row r="24" s="257" customFormat="1" ht="20" customHeight="1" spans="1:3">
      <c r="A24" s="10" t="s">
        <v>1182</v>
      </c>
      <c r="B24" s="263">
        <f>682+123</f>
        <v>805</v>
      </c>
      <c r="C24" s="264">
        <v>242</v>
      </c>
    </row>
    <row r="25" s="257" customFormat="1" ht="20" customHeight="1" spans="1:3">
      <c r="A25" s="10" t="s">
        <v>1183</v>
      </c>
      <c r="B25" s="263">
        <v>15</v>
      </c>
      <c r="C25" s="264"/>
    </row>
    <row r="26" s="257" customFormat="1" ht="20" customHeight="1" spans="1:3">
      <c r="A26" s="10" t="s">
        <v>1184</v>
      </c>
      <c r="B26" s="263">
        <v>13451</v>
      </c>
      <c r="C26" s="264">
        <v>34476</v>
      </c>
    </row>
    <row r="27" s="257" customFormat="1" ht="20" customHeight="1" spans="1:3">
      <c r="A27" s="8" t="s">
        <v>1185</v>
      </c>
      <c r="B27" s="262">
        <f>SUM(B28:B33)</f>
        <v>0</v>
      </c>
      <c r="C27" s="262">
        <f>SUM(C28:C33)</f>
        <v>34565</v>
      </c>
    </row>
    <row r="28" s="257" customFormat="1" ht="20" customHeight="1" spans="1:3">
      <c r="A28" s="10" t="s">
        <v>1179</v>
      </c>
      <c r="B28" s="264"/>
      <c r="C28" s="264">
        <v>1515</v>
      </c>
    </row>
    <row r="29" s="257" customFormat="1" ht="20" customHeight="1" spans="1:3">
      <c r="A29" s="10" t="s">
        <v>1180</v>
      </c>
      <c r="B29" s="264"/>
      <c r="C29" s="264">
        <v>13399</v>
      </c>
    </row>
    <row r="30" s="257" customFormat="1" ht="20" customHeight="1" spans="1:3">
      <c r="A30" s="10" t="s">
        <v>1181</v>
      </c>
      <c r="B30" s="264"/>
      <c r="C30" s="264"/>
    </row>
    <row r="31" s="257" customFormat="1" ht="20" customHeight="1" spans="1:3">
      <c r="A31" s="10" t="s">
        <v>1182</v>
      </c>
      <c r="B31" s="264"/>
      <c r="C31" s="264">
        <v>20</v>
      </c>
    </row>
    <row r="32" s="257" customFormat="1" ht="20" customHeight="1" spans="1:3">
      <c r="A32" s="10" t="s">
        <v>1183</v>
      </c>
      <c r="B32" s="264"/>
      <c r="C32" s="264"/>
    </row>
    <row r="33" s="257" customFormat="1" ht="20" customHeight="1" spans="1:3">
      <c r="A33" s="10" t="s">
        <v>1184</v>
      </c>
      <c r="B33" s="264"/>
      <c r="C33" s="264">
        <v>19631</v>
      </c>
    </row>
    <row r="34" s="257" customFormat="1" ht="20" customHeight="1" spans="1:3">
      <c r="A34" s="8" t="s">
        <v>1186</v>
      </c>
      <c r="B34" s="262">
        <f>SUM(B35:B36)</f>
        <v>108416</v>
      </c>
      <c r="C34" s="262">
        <f>SUM(C35:C37)</f>
        <v>113762</v>
      </c>
    </row>
    <row r="35" s="257" customFormat="1" ht="20" customHeight="1" spans="1:3">
      <c r="A35" s="10" t="s">
        <v>1187</v>
      </c>
      <c r="B35" s="263">
        <f>82841+1784</f>
        <v>84625</v>
      </c>
      <c r="C35" s="264">
        <v>94253</v>
      </c>
    </row>
    <row r="36" s="257" customFormat="1" ht="20" customHeight="1" spans="1:3">
      <c r="A36" s="10" t="s">
        <v>1188</v>
      </c>
      <c r="B36" s="263">
        <f>22820+971</f>
        <v>23791</v>
      </c>
      <c r="C36" s="264">
        <v>19509</v>
      </c>
    </row>
    <row r="37" s="257" customFormat="1" ht="20" customHeight="1" spans="1:3">
      <c r="A37" s="10" t="s">
        <v>1189</v>
      </c>
      <c r="B37" s="264"/>
      <c r="C37" s="264"/>
    </row>
    <row r="38" s="257" customFormat="1" ht="20" customHeight="1" spans="1:3">
      <c r="A38" s="8" t="s">
        <v>1190</v>
      </c>
      <c r="B38" s="262">
        <f>SUM(B39:B40)</f>
        <v>921</v>
      </c>
      <c r="C38" s="262">
        <f>SUM(C39:C40)</f>
        <v>9982</v>
      </c>
    </row>
    <row r="39" s="257" customFormat="1" ht="20" customHeight="1" spans="1:3">
      <c r="A39" s="10" t="s">
        <v>1191</v>
      </c>
      <c r="B39" s="264">
        <v>921</v>
      </c>
      <c r="C39" s="264">
        <v>5147</v>
      </c>
    </row>
    <row r="40" s="257" customFormat="1" ht="20" customHeight="1" spans="1:3">
      <c r="A40" s="10" t="s">
        <v>1192</v>
      </c>
      <c r="B40" s="264"/>
      <c r="C40" s="264">
        <v>4835</v>
      </c>
    </row>
    <row r="41" s="257" customFormat="1" ht="20" customHeight="1" spans="1:3">
      <c r="A41" s="8" t="s">
        <v>1193</v>
      </c>
      <c r="B41" s="262">
        <f>SUM(B42:B44)</f>
        <v>62</v>
      </c>
      <c r="C41" s="262">
        <f>SUM(C42:C44)</f>
        <v>2741</v>
      </c>
    </row>
    <row r="42" s="257" customFormat="1" ht="20" customHeight="1" spans="1:3">
      <c r="A42" s="10" t="s">
        <v>1194</v>
      </c>
      <c r="B42" s="264"/>
      <c r="C42" s="264">
        <v>176</v>
      </c>
    </row>
    <row r="43" s="257" customFormat="1" ht="20" customHeight="1" spans="1:3">
      <c r="A43" s="10" t="s">
        <v>1195</v>
      </c>
      <c r="B43" s="264"/>
      <c r="C43" s="264">
        <v>598</v>
      </c>
    </row>
    <row r="44" s="257" customFormat="1" ht="20" customHeight="1" spans="1:3">
      <c r="A44" s="10" t="s">
        <v>1196</v>
      </c>
      <c r="B44" s="263">
        <v>62</v>
      </c>
      <c r="C44" s="264">
        <v>1967</v>
      </c>
    </row>
    <row r="45" s="257" customFormat="1" ht="20" customHeight="1" spans="1:3">
      <c r="A45" s="8" t="s">
        <v>1197</v>
      </c>
      <c r="B45" s="262"/>
      <c r="C45" s="262"/>
    </row>
    <row r="46" s="258" customFormat="1" ht="20" customHeight="1" spans="1:3">
      <c r="A46" s="8" t="s">
        <v>1198</v>
      </c>
      <c r="B46" s="262">
        <f>SUM(B47:B51)</f>
        <v>59041</v>
      </c>
      <c r="C46" s="262">
        <f>SUM(C47:C51)</f>
        <v>77731</v>
      </c>
    </row>
    <row r="47" s="257" customFormat="1" ht="20" customHeight="1" spans="1:3">
      <c r="A47" s="10" t="s">
        <v>1199</v>
      </c>
      <c r="B47" s="263">
        <f>31041-370</f>
        <v>30671</v>
      </c>
      <c r="C47" s="264">
        <v>35294</v>
      </c>
    </row>
    <row r="48" s="257" customFormat="1" ht="20" customHeight="1" spans="1:3">
      <c r="A48" s="10" t="s">
        <v>1200</v>
      </c>
      <c r="B48" s="263">
        <v>9911</v>
      </c>
      <c r="C48" s="264">
        <v>5125</v>
      </c>
    </row>
    <row r="49" s="257" customFormat="1" ht="20" customHeight="1" spans="1:3">
      <c r="A49" s="10" t="s">
        <v>1201</v>
      </c>
      <c r="B49" s="263"/>
      <c r="C49" s="264">
        <v>1723</v>
      </c>
    </row>
    <row r="50" s="257" customFormat="1" ht="20" customHeight="1" spans="1:3">
      <c r="A50" s="10" t="s">
        <v>1202</v>
      </c>
      <c r="B50" s="263">
        <v>10122</v>
      </c>
      <c r="C50" s="264">
        <v>16277</v>
      </c>
    </row>
    <row r="51" s="257" customFormat="1" ht="20" customHeight="1" spans="1:3">
      <c r="A51" s="10" t="s">
        <v>1203</v>
      </c>
      <c r="B51" s="263">
        <v>8337</v>
      </c>
      <c r="C51" s="264">
        <v>19312</v>
      </c>
    </row>
    <row r="52" s="257" customFormat="1" ht="20" customHeight="1" spans="1:3">
      <c r="A52" s="8" t="s">
        <v>1204</v>
      </c>
      <c r="B52" s="262">
        <f>B53</f>
        <v>14321</v>
      </c>
      <c r="C52" s="262">
        <f>C53</f>
        <v>14900</v>
      </c>
    </row>
    <row r="53" s="257" customFormat="1" ht="20" customHeight="1" spans="1:3">
      <c r="A53" s="10" t="s">
        <v>1205</v>
      </c>
      <c r="B53" s="263">
        <v>14321</v>
      </c>
      <c r="C53" s="264">
        <v>14900</v>
      </c>
    </row>
    <row r="54" s="257" customFormat="1" ht="20" customHeight="1" spans="1:3">
      <c r="A54" s="13" t="s">
        <v>1206</v>
      </c>
      <c r="B54" s="262">
        <f>B55+B56</f>
        <v>18568</v>
      </c>
      <c r="C54" s="262">
        <f>C55+C56</f>
        <v>11077</v>
      </c>
    </row>
    <row r="55" s="257" customFormat="1" ht="20" customHeight="1" spans="1:3">
      <c r="A55" s="10" t="s">
        <v>1207</v>
      </c>
      <c r="B55" s="263">
        <v>18468</v>
      </c>
      <c r="C55" s="264">
        <v>11038</v>
      </c>
    </row>
    <row r="56" s="257" customFormat="1" ht="20" customHeight="1" spans="1:3">
      <c r="A56" s="10" t="s">
        <v>1208</v>
      </c>
      <c r="B56" s="263">
        <v>100</v>
      </c>
      <c r="C56" s="264">
        <v>39</v>
      </c>
    </row>
    <row r="57" s="257" customFormat="1" ht="20" customHeight="1" spans="1:3">
      <c r="A57" s="265" t="s">
        <v>1209</v>
      </c>
      <c r="B57" s="266">
        <v>1500</v>
      </c>
      <c r="C57" s="263"/>
    </row>
    <row r="58" s="257" customFormat="1" ht="20" customHeight="1" spans="1:3">
      <c r="A58" s="267" t="s">
        <v>1210</v>
      </c>
      <c r="B58" s="266">
        <v>3191</v>
      </c>
      <c r="C58" s="263"/>
    </row>
    <row r="59" s="257" customFormat="1" ht="20" customHeight="1" spans="1:3">
      <c r="A59" s="8" t="s">
        <v>1211</v>
      </c>
      <c r="B59" s="262">
        <f>B60</f>
        <v>3227</v>
      </c>
      <c r="C59" s="262">
        <f>C60</f>
        <v>1720</v>
      </c>
    </row>
    <row r="60" s="257" customFormat="1" ht="20" customHeight="1" spans="1:3">
      <c r="A60" s="10" t="s">
        <v>913</v>
      </c>
      <c r="B60" s="263">
        <v>3227</v>
      </c>
      <c r="C60" s="264">
        <v>1720</v>
      </c>
    </row>
    <row r="61" s="258" customFormat="1" ht="20" customHeight="1" spans="1:3">
      <c r="A61" s="7" t="s">
        <v>1212</v>
      </c>
      <c r="B61" s="262">
        <f>B4+B9+B20+B27+B34+B38+B41+B46+B52+B54+B59+B58+B57</f>
        <v>319031</v>
      </c>
      <c r="C61" s="262">
        <f>C4+C9+C20+C27+C34+C38+C41+C46+C52+C54+C59+C45</f>
        <v>404793</v>
      </c>
    </row>
    <row r="62" s="1" customFormat="1" customHeight="1" spans="2:2">
      <c r="B62" s="4"/>
    </row>
    <row r="63" s="1" customFormat="1" customHeight="1" spans="2:2">
      <c r="B63" s="4"/>
    </row>
    <row r="64" s="1" customFormat="1" customHeight="1" spans="2:2">
      <c r="B64" s="4"/>
    </row>
    <row r="65" s="1" customFormat="1" customHeight="1" spans="2:2">
      <c r="B65" s="4"/>
    </row>
    <row r="66" s="1" customFormat="1" customHeight="1" spans="2:2">
      <c r="B66" s="4"/>
    </row>
    <row r="67" s="1" customFormat="1" customHeight="1" spans="2:2">
      <c r="B67" s="4"/>
    </row>
    <row r="68" s="1" customFormat="1" customHeight="1" spans="2:2">
      <c r="B68" s="4"/>
    </row>
    <row r="69" s="1" customFormat="1" customHeight="1" spans="2:2">
      <c r="B69" s="4"/>
    </row>
    <row r="70" s="1" customFormat="1" customHeight="1" spans="2:2">
      <c r="B70" s="4"/>
    </row>
    <row r="71" s="1" customFormat="1" customHeight="1" spans="2:2">
      <c r="B71" s="4"/>
    </row>
    <row r="72" s="1" customFormat="1" customHeight="1" spans="2:2">
      <c r="B72" s="4"/>
    </row>
    <row r="73" s="1" customFormat="1" customHeight="1" spans="2:2">
      <c r="B73" s="4"/>
    </row>
    <row r="74" s="1" customFormat="1" customHeight="1" spans="2:2">
      <c r="B74" s="4"/>
    </row>
    <row r="75" s="1" customFormat="1" customHeight="1" spans="2:2">
      <c r="B75" s="4"/>
    </row>
    <row r="76" s="1" customFormat="1" customHeight="1" spans="2:2">
      <c r="B76" s="4"/>
    </row>
    <row r="77" s="1" customFormat="1" customHeight="1" spans="2:2">
      <c r="B77" s="4"/>
    </row>
    <row r="78" s="1" customFormat="1" customHeight="1" spans="2:2">
      <c r="B78" s="4"/>
    </row>
    <row r="79" s="1" customFormat="1" customHeight="1" spans="2:2">
      <c r="B79" s="4"/>
    </row>
    <row r="80" s="1" customFormat="1" customHeight="1" spans="2:2">
      <c r="B80" s="4"/>
    </row>
    <row r="81" s="1" customFormat="1" customHeight="1" spans="2:2">
      <c r="B81" s="4"/>
    </row>
    <row r="82" s="1" customFormat="1" customHeight="1" spans="2:2">
      <c r="B82" s="4"/>
    </row>
    <row r="83" s="1" customFormat="1" customHeight="1" spans="2:2">
      <c r="B83" s="4"/>
    </row>
    <row r="84" s="1" customFormat="1" customHeight="1" spans="2:2">
      <c r="B84" s="4"/>
    </row>
    <row r="85" s="1" customFormat="1" customHeight="1" spans="2:2">
      <c r="B85" s="4"/>
    </row>
    <row r="86" s="1" customFormat="1" customHeight="1" spans="2:2">
      <c r="B86" s="4"/>
    </row>
    <row r="87" s="1" customFormat="1" customHeight="1" spans="2:2">
      <c r="B87" s="4"/>
    </row>
    <row r="88" s="1" customFormat="1" customHeight="1" spans="2:2">
      <c r="B88" s="4"/>
    </row>
    <row r="89" s="1" customFormat="1" customHeight="1" spans="2:2">
      <c r="B89" s="4"/>
    </row>
    <row r="90" s="1" customFormat="1" customHeight="1" spans="2:2">
      <c r="B90" s="4"/>
    </row>
    <row r="91" s="1" customFormat="1" customHeight="1" spans="2:2">
      <c r="B91" s="4"/>
    </row>
    <row r="92" s="1" customFormat="1" customHeight="1" spans="2:2">
      <c r="B92" s="4"/>
    </row>
    <row r="93" s="1" customFormat="1" customHeight="1" spans="2:2">
      <c r="B93" s="4"/>
    </row>
    <row r="94" s="1" customFormat="1" customHeight="1" spans="2:2">
      <c r="B94" s="4"/>
    </row>
    <row r="95" s="1" customFormat="1" customHeight="1" spans="2:2">
      <c r="B95" s="4"/>
    </row>
    <row r="96" s="1" customFormat="1" customHeight="1" spans="2:2">
      <c r="B96" s="4"/>
    </row>
    <row r="97" s="1" customFormat="1" customHeight="1" spans="2:2">
      <c r="B97" s="4"/>
    </row>
    <row r="98" s="1" customFormat="1" customHeight="1" spans="2:2">
      <c r="B98" s="4"/>
    </row>
    <row r="99" s="1" customFormat="1" customHeight="1" spans="2:2">
      <c r="B99" s="4"/>
    </row>
    <row r="100" s="1" customFormat="1" customHeight="1" spans="2:2">
      <c r="B100" s="4"/>
    </row>
    <row r="101" s="1" customFormat="1" customHeight="1" spans="2:2">
      <c r="B101" s="4"/>
    </row>
    <row r="102" s="1" customFormat="1" customHeight="1" spans="2:2">
      <c r="B102" s="4"/>
    </row>
    <row r="103" s="1" customFormat="1" customHeight="1" spans="2:2">
      <c r="B103" s="4"/>
    </row>
    <row r="104" s="1" customFormat="1" customHeight="1" spans="2:2">
      <c r="B104" s="4"/>
    </row>
    <row r="105" s="1" customFormat="1" customHeight="1" spans="2:2">
      <c r="B105" s="4"/>
    </row>
    <row r="106" s="1" customFormat="1" customHeight="1" spans="2:2">
      <c r="B106" s="4"/>
    </row>
    <row r="107" s="1" customFormat="1" customHeight="1" spans="2:2">
      <c r="B107" s="4"/>
    </row>
    <row r="108" s="1" customFormat="1" customHeight="1" spans="2:2">
      <c r="B108" s="4"/>
    </row>
    <row r="109" s="1" customFormat="1" customHeight="1" spans="2:2">
      <c r="B109" s="4"/>
    </row>
  </sheetData>
  <mergeCells count="1">
    <mergeCell ref="A1:C1"/>
  </mergeCells>
  <printOptions horizontalCentered="1"/>
  <pageMargins left="0.786805555555556" right="0.786805555555556" top="0.786805555555556" bottom="0.944444444444444" header="0.5" footer="0.786805555555556"/>
  <pageSetup paperSize="9" firstPageNumber="71" fitToHeight="0" orientation="portrait" useFirstPageNumber="1" horizontalDpi="600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66"/>
  <sheetViews>
    <sheetView workbookViewId="0">
      <selection activeCell="G3" sqref="G3"/>
    </sheetView>
  </sheetViews>
  <sheetFormatPr defaultColWidth="9" defaultRowHeight="15.6" outlineLevelCol="4"/>
  <cols>
    <col min="1" max="1" width="33" style="101" customWidth="1"/>
    <col min="2" max="2" width="12" customWidth="1"/>
    <col min="3" max="3" width="11" customWidth="1"/>
    <col min="4" max="4" width="11.625" customWidth="1"/>
    <col min="5" max="5" width="11.875" style="239" customWidth="1"/>
  </cols>
  <sheetData>
    <row r="1" ht="30" customHeight="1" spans="1:5">
      <c r="A1" s="232" t="s">
        <v>1213</v>
      </c>
      <c r="B1" s="240"/>
      <c r="C1" s="240"/>
      <c r="D1" s="240"/>
      <c r="E1" s="241"/>
    </row>
    <row r="2" ht="20" customHeight="1" spans="4:5">
      <c r="D2" s="242" t="s">
        <v>1214</v>
      </c>
      <c r="E2" s="243"/>
    </row>
    <row r="3" ht="25" customHeight="1" spans="1:5">
      <c r="A3" s="244" t="s">
        <v>1215</v>
      </c>
      <c r="B3" s="245" t="s">
        <v>3</v>
      </c>
      <c r="C3" s="245" t="s">
        <v>4</v>
      </c>
      <c r="D3" s="245" t="s">
        <v>5</v>
      </c>
      <c r="E3" s="246" t="s">
        <v>6</v>
      </c>
    </row>
    <row r="4" ht="25" customHeight="1" spans="1:5">
      <c r="A4" s="247" t="s">
        <v>1216</v>
      </c>
      <c r="B4" s="245"/>
      <c r="C4" s="248">
        <f>SUM(C5:C5)</f>
        <v>915</v>
      </c>
      <c r="D4" s="248">
        <f>SUM(D5:D5)</f>
        <v>915</v>
      </c>
      <c r="E4" s="249">
        <f>D4/C4*100</f>
        <v>100</v>
      </c>
    </row>
    <row r="5" ht="25" customHeight="1" spans="1:5">
      <c r="A5" s="250" t="s">
        <v>1217</v>
      </c>
      <c r="B5" s="251"/>
      <c r="C5" s="251">
        <v>915</v>
      </c>
      <c r="D5" s="251">
        <v>915</v>
      </c>
      <c r="E5" s="252">
        <f>D5/C5*100</f>
        <v>100</v>
      </c>
    </row>
    <row r="6" ht="25" customHeight="1" spans="1:5">
      <c r="A6" s="247" t="s">
        <v>1218</v>
      </c>
      <c r="B6" s="251"/>
      <c r="C6" s="253">
        <f>C7</f>
        <v>50</v>
      </c>
      <c r="D6" s="253">
        <f>D7</f>
        <v>50</v>
      </c>
      <c r="E6" s="252">
        <f>D6/C6*100</f>
        <v>100</v>
      </c>
    </row>
    <row r="7" ht="25" customHeight="1" spans="1:5">
      <c r="A7" s="250" t="s">
        <v>1219</v>
      </c>
      <c r="B7" s="251"/>
      <c r="C7" s="251">
        <v>50</v>
      </c>
      <c r="D7" s="251">
        <v>50</v>
      </c>
      <c r="E7" s="252">
        <f>D7/C7*100</f>
        <v>100</v>
      </c>
    </row>
    <row r="8" ht="25" customHeight="1" spans="1:5">
      <c r="A8" s="247" t="s">
        <v>1220</v>
      </c>
      <c r="B8" s="253">
        <f>SUM(B9:B9)</f>
        <v>20</v>
      </c>
      <c r="C8" s="253">
        <f>SUM(C9:C9)</f>
        <v>20</v>
      </c>
      <c r="D8" s="253">
        <f>SUM(D9:D9)</f>
        <v>20</v>
      </c>
      <c r="E8" s="253">
        <f>SUM(E9:E9)</f>
        <v>100</v>
      </c>
    </row>
    <row r="9" ht="25" customHeight="1" spans="1:5">
      <c r="A9" s="250" t="s">
        <v>1221</v>
      </c>
      <c r="B9" s="251">
        <v>20</v>
      </c>
      <c r="C9" s="251">
        <v>20</v>
      </c>
      <c r="D9" s="251">
        <v>20</v>
      </c>
      <c r="E9" s="252">
        <f t="shared" ref="E9:E15" si="0">D9/C9*100</f>
        <v>100</v>
      </c>
    </row>
    <row r="10" ht="25" customHeight="1" spans="1:5">
      <c r="A10" s="247" t="s">
        <v>1222</v>
      </c>
      <c r="B10" s="253">
        <f>SUM(B11:B11)</f>
        <v>0</v>
      </c>
      <c r="C10" s="253">
        <f>SUM(C11:C11)</f>
        <v>2500</v>
      </c>
      <c r="D10" s="253">
        <f>SUM(D11:D11)</f>
        <v>2500</v>
      </c>
      <c r="E10" s="249">
        <f t="shared" si="0"/>
        <v>100</v>
      </c>
    </row>
    <row r="11" ht="25" customHeight="1" spans="1:5">
      <c r="A11" s="250" t="s">
        <v>1223</v>
      </c>
      <c r="B11" s="251"/>
      <c r="C11" s="251">
        <v>2500</v>
      </c>
      <c r="D11" s="251">
        <v>2500</v>
      </c>
      <c r="E11" s="252">
        <f t="shared" si="0"/>
        <v>100</v>
      </c>
    </row>
    <row r="12" ht="25" customHeight="1" spans="1:5">
      <c r="A12" s="247" t="s">
        <v>1224</v>
      </c>
      <c r="B12" s="253"/>
      <c r="C12" s="253">
        <f>C13</f>
        <v>3908</v>
      </c>
      <c r="D12" s="253">
        <f>D13</f>
        <v>3908</v>
      </c>
      <c r="E12" s="252">
        <f t="shared" si="0"/>
        <v>100</v>
      </c>
    </row>
    <row r="13" ht="25" customHeight="1" spans="1:5">
      <c r="A13" s="250" t="s">
        <v>1225</v>
      </c>
      <c r="B13" s="253"/>
      <c r="C13" s="251">
        <f>3600+308</f>
        <v>3908</v>
      </c>
      <c r="D13" s="251">
        <f>3600+308</f>
        <v>3908</v>
      </c>
      <c r="E13" s="252">
        <f t="shared" si="0"/>
        <v>100</v>
      </c>
    </row>
    <row r="14" ht="25" customHeight="1" spans="1:5">
      <c r="A14" s="247" t="s">
        <v>1226</v>
      </c>
      <c r="B14" s="253"/>
      <c r="C14" s="253">
        <f>SUM(C15:C22)</f>
        <v>10450</v>
      </c>
      <c r="D14" s="253">
        <f>SUM(D15:D22)</f>
        <v>10450</v>
      </c>
      <c r="E14" s="249">
        <f t="shared" si="0"/>
        <v>100</v>
      </c>
    </row>
    <row r="15" ht="25" customHeight="1" spans="1:5">
      <c r="A15" s="250" t="s">
        <v>1227</v>
      </c>
      <c r="B15" s="251"/>
      <c r="C15" s="251">
        <v>2000</v>
      </c>
      <c r="D15" s="251">
        <v>2000</v>
      </c>
      <c r="E15" s="252">
        <f t="shared" si="0"/>
        <v>100</v>
      </c>
    </row>
    <row r="16" ht="34" customHeight="1" spans="1:5">
      <c r="A16" s="250" t="s">
        <v>1228</v>
      </c>
      <c r="B16" s="251"/>
      <c r="C16" s="251">
        <v>350</v>
      </c>
      <c r="D16" s="251">
        <v>350</v>
      </c>
      <c r="E16" s="252">
        <f t="shared" ref="E16:E22" si="1">D16/C16*100</f>
        <v>100</v>
      </c>
    </row>
    <row r="17" ht="25" customHeight="1" spans="1:5">
      <c r="A17" s="250" t="s">
        <v>1229</v>
      </c>
      <c r="B17" s="251"/>
      <c r="C17" s="251">
        <v>600</v>
      </c>
      <c r="D17" s="251">
        <v>600</v>
      </c>
      <c r="E17" s="252">
        <f t="shared" si="1"/>
        <v>100</v>
      </c>
    </row>
    <row r="18" ht="25" customHeight="1" spans="1:5">
      <c r="A18" s="250" t="s">
        <v>1230</v>
      </c>
      <c r="B18" s="251"/>
      <c r="C18" s="251">
        <v>4500</v>
      </c>
      <c r="D18" s="251">
        <v>4500</v>
      </c>
      <c r="E18" s="252">
        <f t="shared" si="1"/>
        <v>100</v>
      </c>
    </row>
    <row r="19" ht="25" customHeight="1" spans="1:5">
      <c r="A19" s="250" t="s">
        <v>1231</v>
      </c>
      <c r="B19" s="251"/>
      <c r="C19" s="251">
        <v>1100</v>
      </c>
      <c r="D19" s="251">
        <v>1100</v>
      </c>
      <c r="E19" s="252">
        <f t="shared" si="1"/>
        <v>100</v>
      </c>
    </row>
    <row r="20" ht="31" customHeight="1" spans="1:5">
      <c r="A20" s="250" t="s">
        <v>1232</v>
      </c>
      <c r="B20" s="251"/>
      <c r="C20" s="251">
        <v>500</v>
      </c>
      <c r="D20" s="251">
        <v>500</v>
      </c>
      <c r="E20" s="252">
        <f t="shared" si="1"/>
        <v>100</v>
      </c>
    </row>
    <row r="21" ht="25" customHeight="1" spans="1:5">
      <c r="A21" s="250" t="s">
        <v>1233</v>
      </c>
      <c r="B21" s="251"/>
      <c r="C21" s="251">
        <v>1000</v>
      </c>
      <c r="D21" s="251">
        <v>1000</v>
      </c>
      <c r="E21" s="252">
        <f t="shared" si="1"/>
        <v>100</v>
      </c>
    </row>
    <row r="22" ht="25" customHeight="1" spans="1:5">
      <c r="A22" s="250" t="s">
        <v>1234</v>
      </c>
      <c r="B22" s="251"/>
      <c r="C22" s="251">
        <v>400</v>
      </c>
      <c r="D22" s="251">
        <v>400</v>
      </c>
      <c r="E22" s="252">
        <f t="shared" si="1"/>
        <v>100</v>
      </c>
    </row>
    <row r="23" ht="25" customHeight="1" spans="1:5">
      <c r="A23" s="247" t="s">
        <v>1235</v>
      </c>
      <c r="B23" s="253">
        <f>SUM(B24:B35)</f>
        <v>8942</v>
      </c>
      <c r="C23" s="253">
        <f>SUM(C24:C36)</f>
        <v>10874</v>
      </c>
      <c r="D23" s="253">
        <f>SUM(D24:D36)</f>
        <v>10874</v>
      </c>
      <c r="E23" s="249">
        <f t="shared" ref="E23:E43" si="2">D23/C23*100</f>
        <v>100</v>
      </c>
    </row>
    <row r="24" ht="25" customHeight="1" spans="1:5">
      <c r="A24" s="250" t="s">
        <v>1236</v>
      </c>
      <c r="B24" s="251">
        <v>8580</v>
      </c>
      <c r="C24" s="251">
        <v>8655</v>
      </c>
      <c r="D24" s="251">
        <v>8655</v>
      </c>
      <c r="E24" s="252">
        <f t="shared" si="2"/>
        <v>100</v>
      </c>
    </row>
    <row r="25" ht="25" customHeight="1" spans="1:5">
      <c r="A25" s="250" t="s">
        <v>1237</v>
      </c>
      <c r="B25" s="251">
        <v>100</v>
      </c>
      <c r="C25" s="251">
        <v>100</v>
      </c>
      <c r="D25" s="251">
        <v>100</v>
      </c>
      <c r="E25" s="252">
        <f t="shared" si="2"/>
        <v>100</v>
      </c>
    </row>
    <row r="26" ht="25" customHeight="1" spans="1:5">
      <c r="A26" s="250" t="s">
        <v>1238</v>
      </c>
      <c r="B26" s="251">
        <v>19.8</v>
      </c>
      <c r="C26" s="251">
        <v>19.8</v>
      </c>
      <c r="D26" s="251">
        <v>19.8</v>
      </c>
      <c r="E26" s="252">
        <f t="shared" si="2"/>
        <v>100</v>
      </c>
    </row>
    <row r="27" ht="25" customHeight="1" spans="1:5">
      <c r="A27" s="250" t="s">
        <v>1239</v>
      </c>
      <c r="B27" s="251">
        <v>40.2</v>
      </c>
      <c r="C27" s="251">
        <v>40.2</v>
      </c>
      <c r="D27" s="251">
        <v>40.2</v>
      </c>
      <c r="E27" s="252">
        <f t="shared" si="2"/>
        <v>100</v>
      </c>
    </row>
    <row r="28" ht="25" customHeight="1" spans="1:5">
      <c r="A28" s="250" t="s">
        <v>1240</v>
      </c>
      <c r="B28" s="251">
        <v>25</v>
      </c>
      <c r="C28" s="251">
        <v>25</v>
      </c>
      <c r="D28" s="251">
        <v>25</v>
      </c>
      <c r="E28" s="252">
        <f t="shared" si="2"/>
        <v>100</v>
      </c>
    </row>
    <row r="29" ht="25" customHeight="1" spans="1:5">
      <c r="A29" s="250" t="s">
        <v>1241</v>
      </c>
      <c r="B29" s="251">
        <v>37</v>
      </c>
      <c r="C29" s="251">
        <v>37</v>
      </c>
      <c r="D29" s="251">
        <v>37</v>
      </c>
      <c r="E29" s="252">
        <f t="shared" si="2"/>
        <v>100</v>
      </c>
    </row>
    <row r="30" ht="25" customHeight="1" spans="1:5">
      <c r="A30" s="250" t="s">
        <v>1242</v>
      </c>
      <c r="B30" s="251">
        <v>20</v>
      </c>
      <c r="C30" s="251">
        <v>20</v>
      </c>
      <c r="D30" s="251">
        <v>20</v>
      </c>
      <c r="E30" s="252">
        <f t="shared" si="2"/>
        <v>100</v>
      </c>
    </row>
    <row r="31" ht="25" customHeight="1" spans="1:5">
      <c r="A31" s="250" t="s">
        <v>1243</v>
      </c>
      <c r="B31" s="251">
        <v>30</v>
      </c>
      <c r="C31" s="251">
        <v>30</v>
      </c>
      <c r="D31" s="251">
        <v>30</v>
      </c>
      <c r="E31" s="252">
        <f t="shared" si="2"/>
        <v>100</v>
      </c>
    </row>
    <row r="32" ht="25" customHeight="1" spans="1:5">
      <c r="A32" s="250" t="s">
        <v>1244</v>
      </c>
      <c r="B32" s="251">
        <v>30</v>
      </c>
      <c r="C32" s="251">
        <v>30</v>
      </c>
      <c r="D32" s="251">
        <v>30</v>
      </c>
      <c r="E32" s="252">
        <f t="shared" si="2"/>
        <v>100</v>
      </c>
    </row>
    <row r="33" ht="25" customHeight="1" spans="1:5">
      <c r="A33" s="250" t="s">
        <v>1245</v>
      </c>
      <c r="B33" s="251">
        <v>20</v>
      </c>
      <c r="C33" s="251">
        <v>20</v>
      </c>
      <c r="D33" s="251">
        <v>20</v>
      </c>
      <c r="E33" s="252">
        <f t="shared" si="2"/>
        <v>100</v>
      </c>
    </row>
    <row r="34" ht="25" customHeight="1" spans="1:5">
      <c r="A34" s="250" t="s">
        <v>1246</v>
      </c>
      <c r="B34" s="251">
        <v>20</v>
      </c>
      <c r="C34" s="251">
        <v>20</v>
      </c>
      <c r="D34" s="251">
        <v>20</v>
      </c>
      <c r="E34" s="252">
        <f t="shared" si="2"/>
        <v>100</v>
      </c>
    </row>
    <row r="35" ht="25" customHeight="1" spans="1:5">
      <c r="A35" s="250" t="s">
        <v>1247</v>
      </c>
      <c r="B35" s="251">
        <v>20</v>
      </c>
      <c r="C35" s="251">
        <v>20</v>
      </c>
      <c r="D35" s="251">
        <v>20</v>
      </c>
      <c r="E35" s="252">
        <f t="shared" si="2"/>
        <v>100</v>
      </c>
    </row>
    <row r="36" ht="25" customHeight="1" spans="1:5">
      <c r="A36" s="250" t="s">
        <v>1248</v>
      </c>
      <c r="B36" s="251"/>
      <c r="C36" s="251">
        <v>1857</v>
      </c>
      <c r="D36" s="251">
        <v>1857</v>
      </c>
      <c r="E36" s="252">
        <f t="shared" si="2"/>
        <v>100</v>
      </c>
    </row>
    <row r="37" ht="25" customHeight="1" spans="1:5">
      <c r="A37" s="247" t="s">
        <v>1249</v>
      </c>
      <c r="B37" s="253"/>
      <c r="C37" s="253">
        <f>SUM(C38:C38)</f>
        <v>5126</v>
      </c>
      <c r="D37" s="253">
        <f>SUM(D38:D38)</f>
        <v>5126</v>
      </c>
      <c r="E37" s="249">
        <f t="shared" si="2"/>
        <v>100</v>
      </c>
    </row>
    <row r="38" ht="25" customHeight="1" spans="1:5">
      <c r="A38" s="250" t="s">
        <v>1250</v>
      </c>
      <c r="B38" s="251"/>
      <c r="C38" s="251">
        <v>5126</v>
      </c>
      <c r="D38" s="251">
        <v>5126</v>
      </c>
      <c r="E38" s="252">
        <f t="shared" si="2"/>
        <v>100</v>
      </c>
    </row>
    <row r="39" ht="25" customHeight="1" spans="1:5">
      <c r="A39" s="247" t="s">
        <v>1251</v>
      </c>
      <c r="B39" s="253"/>
      <c r="C39" s="253">
        <f>C40</f>
        <v>4893</v>
      </c>
      <c r="D39" s="253">
        <f>D40</f>
        <v>4893</v>
      </c>
      <c r="E39" s="252">
        <f t="shared" si="2"/>
        <v>100</v>
      </c>
    </row>
    <row r="40" ht="25" customHeight="1" spans="1:5">
      <c r="A40" s="250" t="s">
        <v>1252</v>
      </c>
      <c r="B40" s="251"/>
      <c r="C40" s="251">
        <v>4893</v>
      </c>
      <c r="D40" s="251">
        <v>4893</v>
      </c>
      <c r="E40" s="252">
        <f t="shared" si="2"/>
        <v>100</v>
      </c>
    </row>
    <row r="41" ht="25" customHeight="1" spans="1:5">
      <c r="A41" s="247" t="s">
        <v>1253</v>
      </c>
      <c r="B41" s="253"/>
      <c r="C41" s="253">
        <f>C42</f>
        <v>401</v>
      </c>
      <c r="D41" s="253">
        <f>D42</f>
        <v>401</v>
      </c>
      <c r="E41" s="249">
        <f t="shared" si="2"/>
        <v>100</v>
      </c>
    </row>
    <row r="42" ht="25" customHeight="1" spans="1:5">
      <c r="A42" s="250" t="s">
        <v>1254</v>
      </c>
      <c r="B42" s="253"/>
      <c r="C42" s="251">
        <v>401</v>
      </c>
      <c r="D42" s="251">
        <v>401</v>
      </c>
      <c r="E42" s="249">
        <f t="shared" si="2"/>
        <v>100</v>
      </c>
    </row>
    <row r="43" ht="31" customHeight="1" spans="1:5">
      <c r="A43" s="245" t="s">
        <v>1255</v>
      </c>
      <c r="B43" s="254">
        <f>B4+B6+B8+B10+B12+B14+B23+B37+B39+B41</f>
        <v>8962</v>
      </c>
      <c r="C43" s="254">
        <f>C4+C6+C8+C10+C12+C14+C23+C37+C39+C41</f>
        <v>39137</v>
      </c>
      <c r="D43" s="254">
        <f>D4+D6+D8+D10+D12+D14+D23+D37+D39+D41</f>
        <v>39137</v>
      </c>
      <c r="E43" s="249">
        <f t="shared" si="2"/>
        <v>100</v>
      </c>
    </row>
    <row r="44" ht="30" customHeight="1" spans="1:5">
      <c r="A44" s="255" t="s">
        <v>1256</v>
      </c>
      <c r="B44" s="255"/>
      <c r="C44" s="255"/>
      <c r="D44" s="255"/>
      <c r="E44" s="255"/>
    </row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</sheetData>
  <mergeCells count="3">
    <mergeCell ref="A1:E1"/>
    <mergeCell ref="D2:E2"/>
    <mergeCell ref="A44:E44"/>
  </mergeCells>
  <printOptions horizontalCentered="1"/>
  <pageMargins left="0.786805555555556" right="0.786805555555556" top="0.786805555555556" bottom="0.944444444444444" header="0.5" footer="0.786805555555556"/>
  <pageSetup paperSize="9" firstPageNumber="73" fitToHeight="0" orientation="portrait" useFirstPageNumber="1" horizontalDpi="60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20"/>
  <sheetViews>
    <sheetView view="pageBreakPreview" zoomScaleNormal="100" workbookViewId="0">
      <selection activeCell="B8" sqref="B8"/>
    </sheetView>
  </sheetViews>
  <sheetFormatPr defaultColWidth="9" defaultRowHeight="15.6" outlineLevelCol="5"/>
  <cols>
    <col min="1" max="1" width="53.525" style="230" customWidth="1"/>
    <col min="2" max="2" width="18.875" style="230" customWidth="1"/>
    <col min="3" max="3" width="23" style="230" customWidth="1"/>
    <col min="4" max="4" width="12.125" style="230" customWidth="1"/>
    <col min="5" max="5" width="9.5" style="230" customWidth="1"/>
    <col min="6" max="6" width="7.125" style="231" customWidth="1"/>
    <col min="7" max="7" width="11.75" style="231" customWidth="1"/>
    <col min="8" max="8" width="9" style="231"/>
    <col min="9" max="11" width="8.75" style="231" customWidth="1"/>
    <col min="12" max="16384" width="9" style="231"/>
  </cols>
  <sheetData>
    <row r="1" customFormat="1" ht="30" customHeight="1" spans="1:6">
      <c r="A1" s="232" t="s">
        <v>1257</v>
      </c>
      <c r="B1" s="232"/>
      <c r="C1" s="232"/>
      <c r="D1" s="232"/>
      <c r="E1" s="232"/>
      <c r="F1" s="233"/>
    </row>
    <row r="2" customFormat="1" ht="15" customHeight="1" spans="1:4">
      <c r="A2" s="230"/>
      <c r="B2" s="230"/>
      <c r="C2" s="230"/>
      <c r="D2" s="234" t="s">
        <v>1258</v>
      </c>
    </row>
    <row r="3" customFormat="1" ht="20" customHeight="1" spans="1:5">
      <c r="A3" s="26" t="s">
        <v>1259</v>
      </c>
      <c r="B3" s="27" t="s">
        <v>1260</v>
      </c>
      <c r="C3" s="27" t="s">
        <v>1261</v>
      </c>
      <c r="D3" s="27" t="s">
        <v>1262</v>
      </c>
      <c r="E3" s="27" t="s">
        <v>1263</v>
      </c>
    </row>
    <row r="4" customFormat="1" ht="25" customHeight="1" spans="1:5">
      <c r="A4" s="28" t="s">
        <v>1264</v>
      </c>
      <c r="B4" s="235" t="s">
        <v>1265</v>
      </c>
      <c r="C4" s="236" t="s">
        <v>1266</v>
      </c>
      <c r="D4" s="38">
        <v>1857</v>
      </c>
      <c r="E4" s="237"/>
    </row>
    <row r="5" customFormat="1" ht="24" customHeight="1" spans="1:5">
      <c r="A5" s="28" t="s">
        <v>1267</v>
      </c>
      <c r="B5" s="238" t="s">
        <v>1268</v>
      </c>
      <c r="C5" s="238" t="s">
        <v>1269</v>
      </c>
      <c r="D5" s="38">
        <v>350</v>
      </c>
      <c r="E5" s="237"/>
    </row>
    <row r="6" customFormat="1" ht="24" customHeight="1" spans="1:5">
      <c r="A6" s="28" t="s">
        <v>1270</v>
      </c>
      <c r="B6" s="238" t="s">
        <v>1268</v>
      </c>
      <c r="C6" s="236" t="s">
        <v>1268</v>
      </c>
      <c r="D6" s="30">
        <v>600</v>
      </c>
      <c r="E6" s="237"/>
    </row>
    <row r="7" customFormat="1" ht="24" customHeight="1" spans="1:5">
      <c r="A7" s="28" t="s">
        <v>1271</v>
      </c>
      <c r="B7" s="238" t="s">
        <v>1268</v>
      </c>
      <c r="C7" s="236" t="s">
        <v>1265</v>
      </c>
      <c r="D7" s="38">
        <v>4500</v>
      </c>
      <c r="E7" s="237"/>
    </row>
    <row r="8" customFormat="1" ht="24" customHeight="1" spans="1:5">
      <c r="A8" s="28" t="s">
        <v>1272</v>
      </c>
      <c r="B8" s="238" t="s">
        <v>1268</v>
      </c>
      <c r="C8" s="236" t="s">
        <v>1273</v>
      </c>
      <c r="D8" s="38">
        <v>1100</v>
      </c>
      <c r="E8" s="237"/>
    </row>
    <row r="9" customFormat="1" ht="24" customHeight="1" spans="1:5">
      <c r="A9" s="28" t="s">
        <v>1274</v>
      </c>
      <c r="B9" s="238" t="s">
        <v>1268</v>
      </c>
      <c r="C9" s="236" t="s">
        <v>1275</v>
      </c>
      <c r="D9" s="38">
        <v>500</v>
      </c>
      <c r="E9" s="237"/>
    </row>
    <row r="10" customFormat="1" ht="24" customHeight="1" spans="1:5">
      <c r="A10" s="28" t="s">
        <v>1276</v>
      </c>
      <c r="B10" s="238" t="s">
        <v>1268</v>
      </c>
      <c r="C10" s="236" t="s">
        <v>1268</v>
      </c>
      <c r="D10" s="38">
        <v>1000</v>
      </c>
      <c r="E10" s="237"/>
    </row>
    <row r="11" customFormat="1" ht="24" customHeight="1" spans="1:5">
      <c r="A11" s="28" t="s">
        <v>1277</v>
      </c>
      <c r="B11" s="238" t="s">
        <v>1268</v>
      </c>
      <c r="C11" s="236" t="s">
        <v>1268</v>
      </c>
      <c r="D11" s="38">
        <v>400</v>
      </c>
      <c r="E11" s="237"/>
    </row>
    <row r="12" customFormat="1" ht="24" customHeight="1" spans="1:5">
      <c r="A12" s="28" t="s">
        <v>1278</v>
      </c>
      <c r="B12" s="238" t="s">
        <v>1279</v>
      </c>
      <c r="C12" s="238" t="s">
        <v>1279</v>
      </c>
      <c r="D12" s="38">
        <f>3600+308</f>
        <v>3908</v>
      </c>
      <c r="E12" s="237"/>
    </row>
    <row r="13" customFormat="1" ht="24" customHeight="1" spans="1:5">
      <c r="A13" s="28" t="s">
        <v>1280</v>
      </c>
      <c r="B13" s="238" t="s">
        <v>1281</v>
      </c>
      <c r="C13" s="236" t="s">
        <v>1282</v>
      </c>
      <c r="D13" s="38">
        <v>2500</v>
      </c>
      <c r="E13" s="237"/>
    </row>
    <row r="14" customFormat="1" ht="24" customHeight="1" spans="1:5">
      <c r="A14" s="28" t="s">
        <v>1283</v>
      </c>
      <c r="B14" s="238" t="s">
        <v>1284</v>
      </c>
      <c r="C14" s="238" t="s">
        <v>1284</v>
      </c>
      <c r="D14" s="38">
        <v>50</v>
      </c>
      <c r="E14" s="237"/>
    </row>
    <row r="15" customFormat="1" ht="24" customHeight="1" spans="1:5">
      <c r="A15" s="28" t="s">
        <v>1285</v>
      </c>
      <c r="B15" s="238" t="s">
        <v>1286</v>
      </c>
      <c r="C15" s="236" t="s">
        <v>1287</v>
      </c>
      <c r="D15" s="38">
        <v>4396</v>
      </c>
      <c r="E15" s="237"/>
    </row>
    <row r="16" customFormat="1" ht="24" customHeight="1" spans="1:5">
      <c r="A16" s="28" t="s">
        <v>1288</v>
      </c>
      <c r="B16" s="238" t="s">
        <v>1289</v>
      </c>
      <c r="C16" s="238" t="s">
        <v>1289</v>
      </c>
      <c r="D16" s="38">
        <v>2000</v>
      </c>
      <c r="E16" s="237"/>
    </row>
    <row r="17" customFormat="1" ht="24" customHeight="1" spans="1:5">
      <c r="A17" s="28" t="s">
        <v>1290</v>
      </c>
      <c r="B17" s="238" t="s">
        <v>1291</v>
      </c>
      <c r="C17" s="238" t="s">
        <v>1291</v>
      </c>
      <c r="D17" s="38">
        <v>915</v>
      </c>
      <c r="E17" s="237"/>
    </row>
    <row r="18" customFormat="1" ht="24" customHeight="1" spans="1:5">
      <c r="A18" s="28" t="s">
        <v>1292</v>
      </c>
      <c r="B18" s="28" t="s">
        <v>1293</v>
      </c>
      <c r="C18" s="28" t="s">
        <v>1293</v>
      </c>
      <c r="D18" s="38">
        <v>401</v>
      </c>
      <c r="E18" s="237"/>
    </row>
    <row r="19" customFormat="1" spans="1:5">
      <c r="A19" s="101"/>
      <c r="B19" s="101"/>
      <c r="C19" s="101"/>
      <c r="D19" s="101"/>
      <c r="E19" s="101"/>
    </row>
    <row r="20" customFormat="1" spans="1:5">
      <c r="A20" s="101"/>
      <c r="B20" s="101"/>
      <c r="C20" s="101"/>
      <c r="D20" s="101"/>
      <c r="E20" s="101"/>
    </row>
    <row r="21" customFormat="1" spans="1:5">
      <c r="A21" s="101"/>
      <c r="B21" s="101"/>
      <c r="C21" s="101"/>
      <c r="D21" s="101"/>
      <c r="E21" s="101"/>
    </row>
    <row r="22" customFormat="1" spans="1:5">
      <c r="A22" s="101"/>
      <c r="B22" s="101"/>
      <c r="C22" s="101"/>
      <c r="D22" s="101"/>
      <c r="E22" s="101"/>
    </row>
    <row r="23" customFormat="1" spans="1:5">
      <c r="A23" s="101"/>
      <c r="B23" s="101"/>
      <c r="C23" s="101"/>
      <c r="D23" s="101"/>
      <c r="E23" s="101"/>
    </row>
    <row r="24" customFormat="1" spans="1:5">
      <c r="A24" s="101"/>
      <c r="B24" s="101"/>
      <c r="C24" s="101"/>
      <c r="D24" s="101"/>
      <c r="E24" s="101"/>
    </row>
    <row r="25" customFormat="1" spans="1:5">
      <c r="A25" s="101"/>
      <c r="B25" s="101"/>
      <c r="C25" s="101"/>
      <c r="D25" s="101"/>
      <c r="E25" s="101"/>
    </row>
    <row r="26" customFormat="1" spans="1:5">
      <c r="A26" s="101"/>
      <c r="B26" s="101"/>
      <c r="C26" s="101"/>
      <c r="D26" s="101"/>
      <c r="E26" s="101"/>
    </row>
    <row r="27" customFormat="1" spans="1:5">
      <c r="A27" s="101"/>
      <c r="B27" s="101"/>
      <c r="C27" s="101"/>
      <c r="D27" s="101"/>
      <c r="E27" s="101"/>
    </row>
    <row r="28" customFormat="1" spans="1:5">
      <c r="A28" s="101"/>
      <c r="B28" s="101"/>
      <c r="C28" s="101"/>
      <c r="D28" s="101"/>
      <c r="E28" s="101"/>
    </row>
    <row r="29" customFormat="1" spans="1:5">
      <c r="A29" s="101"/>
      <c r="B29" s="101"/>
      <c r="C29" s="101"/>
      <c r="D29" s="101"/>
      <c r="E29" s="101"/>
    </row>
    <row r="30" customFormat="1" spans="1:5">
      <c r="A30" s="101"/>
      <c r="B30" s="101"/>
      <c r="C30" s="101"/>
      <c r="D30" s="101"/>
      <c r="E30" s="101"/>
    </row>
    <row r="31" customFormat="1" spans="1:5">
      <c r="A31" s="101"/>
      <c r="B31" s="101"/>
      <c r="C31" s="101"/>
      <c r="D31" s="101"/>
      <c r="E31" s="101"/>
    </row>
    <row r="32" customFormat="1" spans="1:5">
      <c r="A32" s="101"/>
      <c r="B32" s="101"/>
      <c r="C32" s="101"/>
      <c r="D32" s="101"/>
      <c r="E32" s="101"/>
    </row>
    <row r="33" customFormat="1" spans="1:5">
      <c r="A33" s="101"/>
      <c r="B33" s="101"/>
      <c r="C33" s="101"/>
      <c r="D33" s="101"/>
      <c r="E33" s="101"/>
    </row>
    <row r="34" customFormat="1" spans="1:5">
      <c r="A34" s="101"/>
      <c r="B34" s="101"/>
      <c r="C34" s="101"/>
      <c r="D34" s="101"/>
      <c r="E34" s="101"/>
    </row>
    <row r="35" customFormat="1" spans="1:5">
      <c r="A35" s="101"/>
      <c r="B35" s="101"/>
      <c r="C35" s="101"/>
      <c r="D35" s="101"/>
      <c r="E35" s="101"/>
    </row>
    <row r="36" customFormat="1" spans="1:5">
      <c r="A36" s="101"/>
      <c r="B36" s="101"/>
      <c r="C36" s="101"/>
      <c r="D36" s="101"/>
      <c r="E36" s="101"/>
    </row>
    <row r="37" customFormat="1" spans="1:5">
      <c r="A37" s="101"/>
      <c r="B37" s="101"/>
      <c r="C37" s="101"/>
      <c r="D37" s="101"/>
      <c r="E37" s="101"/>
    </row>
    <row r="38" customFormat="1" spans="1:5">
      <c r="A38" s="101"/>
      <c r="B38" s="101"/>
      <c r="C38" s="101"/>
      <c r="D38" s="101"/>
      <c r="E38" s="101"/>
    </row>
    <row r="39" customFormat="1" spans="1:5">
      <c r="A39" s="101"/>
      <c r="B39" s="101"/>
      <c r="C39" s="101"/>
      <c r="D39" s="101"/>
      <c r="E39" s="101"/>
    </row>
    <row r="40" customFormat="1" spans="1:5">
      <c r="A40" s="101"/>
      <c r="B40" s="101"/>
      <c r="C40" s="101"/>
      <c r="D40" s="101"/>
      <c r="E40" s="101"/>
    </row>
    <row r="41" customFormat="1" spans="1:5">
      <c r="A41" s="101"/>
      <c r="B41" s="101"/>
      <c r="C41" s="101"/>
      <c r="D41" s="101"/>
      <c r="E41" s="101"/>
    </row>
    <row r="42" customFormat="1" spans="1:5">
      <c r="A42" s="101"/>
      <c r="B42" s="101"/>
      <c r="C42" s="101"/>
      <c r="D42" s="101"/>
      <c r="E42" s="101"/>
    </row>
    <row r="43" customFormat="1" spans="1:5">
      <c r="A43" s="101"/>
      <c r="B43" s="101"/>
      <c r="C43" s="101"/>
      <c r="D43" s="101"/>
      <c r="E43" s="101"/>
    </row>
    <row r="44" customFormat="1" spans="1:5">
      <c r="A44" s="101"/>
      <c r="B44" s="101"/>
      <c r="C44" s="101"/>
      <c r="D44" s="101"/>
      <c r="E44" s="101"/>
    </row>
    <row r="45" customFormat="1" spans="1:5">
      <c r="A45" s="101"/>
      <c r="B45" s="101"/>
      <c r="C45" s="101"/>
      <c r="D45" s="101"/>
      <c r="E45" s="101"/>
    </row>
    <row r="46" customFormat="1" spans="1:5">
      <c r="A46" s="101"/>
      <c r="B46" s="101"/>
      <c r="C46" s="101"/>
      <c r="D46" s="101"/>
      <c r="E46" s="101"/>
    </row>
    <row r="47" customFormat="1" spans="1:5">
      <c r="A47" s="101"/>
      <c r="B47" s="101"/>
      <c r="C47" s="101"/>
      <c r="D47" s="101"/>
      <c r="E47" s="101"/>
    </row>
    <row r="48" customFormat="1" spans="1:5">
      <c r="A48" s="101"/>
      <c r="B48" s="101"/>
      <c r="C48" s="101"/>
      <c r="D48" s="101"/>
      <c r="E48" s="101"/>
    </row>
    <row r="49" customFormat="1" spans="1:5">
      <c r="A49" s="101"/>
      <c r="B49" s="101"/>
      <c r="C49" s="101"/>
      <c r="D49" s="101"/>
      <c r="E49" s="101"/>
    </row>
    <row r="50" customFormat="1" spans="1:5">
      <c r="A50" s="101"/>
      <c r="B50" s="101"/>
      <c r="C50" s="101"/>
      <c r="D50" s="101"/>
      <c r="E50" s="101"/>
    </row>
    <row r="51" customFormat="1" spans="1:5">
      <c r="A51" s="101"/>
      <c r="B51" s="101"/>
      <c r="C51" s="101"/>
      <c r="D51" s="101"/>
      <c r="E51" s="101"/>
    </row>
    <row r="52" customFormat="1" spans="1:5">
      <c r="A52" s="101"/>
      <c r="B52" s="101"/>
      <c r="C52" s="101"/>
      <c r="D52" s="101"/>
      <c r="E52" s="101"/>
    </row>
    <row r="53" customFormat="1" spans="1:5">
      <c r="A53" s="101"/>
      <c r="B53" s="101"/>
      <c r="C53" s="101"/>
      <c r="D53" s="101"/>
      <c r="E53" s="101"/>
    </row>
    <row r="54" customFormat="1" spans="1:5">
      <c r="A54" s="101"/>
      <c r="B54" s="101"/>
      <c r="C54" s="101"/>
      <c r="D54" s="101"/>
      <c r="E54" s="101"/>
    </row>
    <row r="55" customFormat="1" spans="1:5">
      <c r="A55" s="101"/>
      <c r="B55" s="101"/>
      <c r="C55" s="101"/>
      <c r="D55" s="101"/>
      <c r="E55" s="101"/>
    </row>
    <row r="56" customFormat="1" spans="1:5">
      <c r="A56" s="101"/>
      <c r="B56" s="101"/>
      <c r="C56" s="101"/>
      <c r="D56" s="101"/>
      <c r="E56" s="101"/>
    </row>
    <row r="57" customFormat="1" spans="1:5">
      <c r="A57" s="101"/>
      <c r="B57" s="101"/>
      <c r="C57" s="101"/>
      <c r="D57" s="101"/>
      <c r="E57" s="101"/>
    </row>
    <row r="58" customFormat="1" spans="1:5">
      <c r="A58" s="101"/>
      <c r="B58" s="101"/>
      <c r="C58" s="101"/>
      <c r="D58" s="101"/>
      <c r="E58" s="101"/>
    </row>
    <row r="59" customFormat="1" spans="1:5">
      <c r="A59" s="101"/>
      <c r="B59" s="101"/>
      <c r="C59" s="101"/>
      <c r="D59" s="101"/>
      <c r="E59" s="101"/>
    </row>
    <row r="60" customFormat="1" spans="1:5">
      <c r="A60" s="101"/>
      <c r="B60" s="101"/>
      <c r="C60" s="101"/>
      <c r="D60" s="101"/>
      <c r="E60" s="101"/>
    </row>
    <row r="61" customFormat="1" spans="1:5">
      <c r="A61" s="101"/>
      <c r="B61" s="101"/>
      <c r="C61" s="101"/>
      <c r="D61" s="101"/>
      <c r="E61" s="101"/>
    </row>
    <row r="62" customFormat="1" spans="1:5">
      <c r="A62" s="101"/>
      <c r="B62" s="101"/>
      <c r="C62" s="101"/>
      <c r="D62" s="101"/>
      <c r="E62" s="101"/>
    </row>
    <row r="63" customFormat="1" spans="1:5">
      <c r="A63" s="101"/>
      <c r="B63" s="101"/>
      <c r="C63" s="101"/>
      <c r="D63" s="101"/>
      <c r="E63" s="101"/>
    </row>
    <row r="64" customFormat="1" spans="1:5">
      <c r="A64" s="101"/>
      <c r="B64" s="101"/>
      <c r="C64" s="101"/>
      <c r="D64" s="101"/>
      <c r="E64" s="101"/>
    </row>
    <row r="65" customFormat="1" spans="1:5">
      <c r="A65" s="101"/>
      <c r="B65" s="101"/>
      <c r="C65" s="101"/>
      <c r="D65" s="101"/>
      <c r="E65" s="101"/>
    </row>
    <row r="66" customFormat="1" spans="1:5">
      <c r="A66" s="101"/>
      <c r="B66" s="101"/>
      <c r="C66" s="101"/>
      <c r="D66" s="101"/>
      <c r="E66" s="101"/>
    </row>
    <row r="67" customFormat="1" spans="1:5">
      <c r="A67" s="101"/>
      <c r="B67" s="101"/>
      <c r="C67" s="101"/>
      <c r="D67" s="101"/>
      <c r="E67" s="101"/>
    </row>
    <row r="68" customFormat="1" spans="1:5">
      <c r="A68" s="101"/>
      <c r="B68" s="101"/>
      <c r="C68" s="101"/>
      <c r="D68" s="101"/>
      <c r="E68" s="101"/>
    </row>
    <row r="69" customFormat="1" spans="1:5">
      <c r="A69" s="101"/>
      <c r="B69" s="101"/>
      <c r="C69" s="101"/>
      <c r="D69" s="101"/>
      <c r="E69" s="101"/>
    </row>
    <row r="70" customFormat="1" spans="1:5">
      <c r="A70" s="101"/>
      <c r="B70" s="101"/>
      <c r="C70" s="101"/>
      <c r="D70" s="101"/>
      <c r="E70" s="101"/>
    </row>
    <row r="71" customFormat="1" spans="1:5">
      <c r="A71" s="101"/>
      <c r="B71" s="101"/>
      <c r="C71" s="101"/>
      <c r="D71" s="101"/>
      <c r="E71" s="101"/>
    </row>
    <row r="72" customFormat="1" spans="1:5">
      <c r="A72" s="101"/>
      <c r="B72" s="101"/>
      <c r="C72" s="101"/>
      <c r="D72" s="101"/>
      <c r="E72" s="101"/>
    </row>
    <row r="73" customFormat="1" spans="1:5">
      <c r="A73" s="101"/>
      <c r="B73" s="101"/>
      <c r="C73" s="101"/>
      <c r="D73" s="101"/>
      <c r="E73" s="101"/>
    </row>
    <row r="74" customFormat="1" spans="1:5">
      <c r="A74" s="101"/>
      <c r="B74" s="101"/>
      <c r="C74" s="101"/>
      <c r="D74" s="101"/>
      <c r="E74" s="101"/>
    </row>
    <row r="75" customFormat="1" spans="1:5">
      <c r="A75" s="101"/>
      <c r="B75" s="101"/>
      <c r="C75" s="101"/>
      <c r="D75" s="101"/>
      <c r="E75" s="101"/>
    </row>
    <row r="76" customFormat="1" spans="1:5">
      <c r="A76" s="101"/>
      <c r="B76" s="101"/>
      <c r="C76" s="101"/>
      <c r="D76" s="101"/>
      <c r="E76" s="101"/>
    </row>
    <row r="77" customFormat="1" spans="1:5">
      <c r="A77" s="101"/>
      <c r="B77" s="101"/>
      <c r="C77" s="101"/>
      <c r="D77" s="101"/>
      <c r="E77" s="101"/>
    </row>
    <row r="78" customFormat="1" spans="1:5">
      <c r="A78" s="101"/>
      <c r="B78" s="101"/>
      <c r="C78" s="101"/>
      <c r="D78" s="101"/>
      <c r="E78" s="101"/>
    </row>
    <row r="79" customFormat="1" spans="1:5">
      <c r="A79" s="101"/>
      <c r="B79" s="101"/>
      <c r="C79" s="101"/>
      <c r="D79" s="101"/>
      <c r="E79" s="101"/>
    </row>
    <row r="80" customFormat="1" spans="1:5">
      <c r="A80" s="101"/>
      <c r="B80" s="101"/>
      <c r="C80" s="101"/>
      <c r="D80" s="101"/>
      <c r="E80" s="101"/>
    </row>
    <row r="81" customFormat="1" spans="1:5">
      <c r="A81" s="101"/>
      <c r="B81" s="101"/>
      <c r="C81" s="101"/>
      <c r="D81" s="101"/>
      <c r="E81" s="101"/>
    </row>
    <row r="82" customFormat="1" spans="1:5">
      <c r="A82" s="101"/>
      <c r="B82" s="101"/>
      <c r="C82" s="101"/>
      <c r="D82" s="101"/>
      <c r="E82" s="101"/>
    </row>
    <row r="83" customFormat="1" spans="1:5">
      <c r="A83" s="101"/>
      <c r="B83" s="101"/>
      <c r="C83" s="101"/>
      <c r="D83" s="101"/>
      <c r="E83" s="101"/>
    </row>
    <row r="84" customFormat="1" spans="1:5">
      <c r="A84" s="101"/>
      <c r="B84" s="101"/>
      <c r="C84" s="101"/>
      <c r="D84" s="101"/>
      <c r="E84" s="101"/>
    </row>
    <row r="85" customFormat="1" spans="1:5">
      <c r="A85" s="101"/>
      <c r="B85" s="101"/>
      <c r="C85" s="101"/>
      <c r="D85" s="101"/>
      <c r="E85" s="101"/>
    </row>
    <row r="86" customFormat="1" spans="1:5">
      <c r="A86" s="101"/>
      <c r="B86" s="101"/>
      <c r="C86" s="101"/>
      <c r="D86" s="101"/>
      <c r="E86" s="101"/>
    </row>
    <row r="87" customFormat="1" spans="1:5">
      <c r="A87" s="101"/>
      <c r="B87" s="101"/>
      <c r="C87" s="101"/>
      <c r="D87" s="101"/>
      <c r="E87" s="101"/>
    </row>
    <row r="88" customFormat="1" spans="1:5">
      <c r="A88" s="101"/>
      <c r="B88" s="101"/>
      <c r="C88" s="101"/>
      <c r="D88" s="101"/>
      <c r="E88" s="101"/>
    </row>
    <row r="89" customFormat="1" spans="1:5">
      <c r="A89" s="101"/>
      <c r="B89" s="101"/>
      <c r="C89" s="101"/>
      <c r="D89" s="101"/>
      <c r="E89" s="101"/>
    </row>
    <row r="90" customFormat="1" spans="1:5">
      <c r="A90" s="101"/>
      <c r="B90" s="101"/>
      <c r="C90" s="101"/>
      <c r="D90" s="101"/>
      <c r="E90" s="101"/>
    </row>
    <row r="91" customFormat="1" spans="1:5">
      <c r="A91" s="101"/>
      <c r="B91" s="101"/>
      <c r="C91" s="101"/>
      <c r="D91" s="101"/>
      <c r="E91" s="101"/>
    </row>
    <row r="92" customFormat="1" spans="1:5">
      <c r="A92" s="101"/>
      <c r="B92" s="101"/>
      <c r="C92" s="101"/>
      <c r="D92" s="101"/>
      <c r="E92" s="101"/>
    </row>
    <row r="93" customFormat="1" spans="1:5">
      <c r="A93" s="101"/>
      <c r="B93" s="101"/>
      <c r="C93" s="101"/>
      <c r="D93" s="101"/>
      <c r="E93" s="101"/>
    </row>
    <row r="94" customFormat="1" spans="1:5">
      <c r="A94" s="101"/>
      <c r="B94" s="101"/>
      <c r="C94" s="101"/>
      <c r="D94" s="101"/>
      <c r="E94" s="101"/>
    </row>
    <row r="95" customFormat="1" spans="1:5">
      <c r="A95" s="101"/>
      <c r="B95" s="101"/>
      <c r="C95" s="101"/>
      <c r="D95" s="101"/>
      <c r="E95" s="101"/>
    </row>
    <row r="96" customFormat="1" spans="1:5">
      <c r="A96" s="101"/>
      <c r="B96" s="101"/>
      <c r="C96" s="101"/>
      <c r="D96" s="101"/>
      <c r="E96" s="101"/>
    </row>
    <row r="97" customFormat="1" spans="1:5">
      <c r="A97" s="101"/>
      <c r="B97" s="101"/>
      <c r="C97" s="101"/>
      <c r="D97" s="101"/>
      <c r="E97" s="101"/>
    </row>
    <row r="98" customFormat="1" spans="1:5">
      <c r="A98" s="101"/>
      <c r="B98" s="101"/>
      <c r="C98" s="101"/>
      <c r="D98" s="101"/>
      <c r="E98" s="101"/>
    </row>
    <row r="99" customFormat="1" spans="1:5">
      <c r="A99" s="101"/>
      <c r="B99" s="101"/>
      <c r="C99" s="101"/>
      <c r="D99" s="101"/>
      <c r="E99" s="101"/>
    </row>
    <row r="100" customFormat="1" spans="1:5">
      <c r="A100" s="101"/>
      <c r="B100" s="101"/>
      <c r="C100" s="101"/>
      <c r="D100" s="101"/>
      <c r="E100" s="101"/>
    </row>
    <row r="101" customFormat="1" spans="1:5">
      <c r="A101" s="101"/>
      <c r="B101" s="101"/>
      <c r="C101" s="101"/>
      <c r="D101" s="101"/>
      <c r="E101" s="101"/>
    </row>
    <row r="102" customFormat="1" spans="1:5">
      <c r="A102" s="101"/>
      <c r="B102" s="101"/>
      <c r="C102" s="101"/>
      <c r="D102" s="101"/>
      <c r="E102" s="101"/>
    </row>
    <row r="103" customFormat="1" spans="1:5">
      <c r="A103" s="101"/>
      <c r="B103" s="101"/>
      <c r="C103" s="101"/>
      <c r="D103" s="101"/>
      <c r="E103" s="101"/>
    </row>
    <row r="104" customFormat="1" spans="1:5">
      <c r="A104" s="101"/>
      <c r="B104" s="101"/>
      <c r="C104" s="101"/>
      <c r="D104" s="101"/>
      <c r="E104" s="101"/>
    </row>
    <row r="105" customFormat="1" spans="1:5">
      <c r="A105" s="101"/>
      <c r="B105" s="101"/>
      <c r="C105" s="101"/>
      <c r="D105" s="101"/>
      <c r="E105" s="101"/>
    </row>
    <row r="106" customFormat="1" spans="1:5">
      <c r="A106" s="101"/>
      <c r="B106" s="101"/>
      <c r="C106" s="101"/>
      <c r="D106" s="101"/>
      <c r="E106" s="101"/>
    </row>
    <row r="107" customFormat="1" spans="1:5">
      <c r="A107" s="101"/>
      <c r="B107" s="101"/>
      <c r="C107" s="101"/>
      <c r="D107" s="101"/>
      <c r="E107" s="101"/>
    </row>
    <row r="108" customFormat="1" spans="1:5">
      <c r="A108" s="101"/>
      <c r="B108" s="101"/>
      <c r="C108" s="101"/>
      <c r="D108" s="101"/>
      <c r="E108" s="101"/>
    </row>
    <row r="109" customFormat="1" spans="1:5">
      <c r="A109" s="101"/>
      <c r="B109" s="101"/>
      <c r="C109" s="101"/>
      <c r="D109" s="101"/>
      <c r="E109" s="101"/>
    </row>
    <row r="110" customFormat="1" spans="1:5">
      <c r="A110" s="101"/>
      <c r="B110" s="101"/>
      <c r="C110" s="101"/>
      <c r="D110" s="101"/>
      <c r="E110" s="101"/>
    </row>
    <row r="111" customFormat="1" spans="1:5">
      <c r="A111" s="101"/>
      <c r="B111" s="101"/>
      <c r="C111" s="101"/>
      <c r="D111" s="101"/>
      <c r="E111" s="101"/>
    </row>
    <row r="112" customFormat="1" spans="1:5">
      <c r="A112" s="101"/>
      <c r="B112" s="101"/>
      <c r="C112" s="101"/>
      <c r="D112" s="101"/>
      <c r="E112" s="101"/>
    </row>
    <row r="113" customFormat="1" spans="1:5">
      <c r="A113" s="101"/>
      <c r="B113" s="101"/>
      <c r="C113" s="101"/>
      <c r="D113" s="101"/>
      <c r="E113" s="101"/>
    </row>
    <row r="114" customFormat="1" spans="1:5">
      <c r="A114" s="101"/>
      <c r="B114" s="101"/>
      <c r="C114" s="101"/>
      <c r="D114" s="101"/>
      <c r="E114" s="101"/>
    </row>
    <row r="115" customFormat="1" spans="1:5">
      <c r="A115" s="101"/>
      <c r="B115" s="101"/>
      <c r="C115" s="101"/>
      <c r="D115" s="101"/>
      <c r="E115" s="101"/>
    </row>
    <row r="116" customFormat="1" spans="1:5">
      <c r="A116" s="101"/>
      <c r="B116" s="101"/>
      <c r="C116" s="101"/>
      <c r="D116" s="101"/>
      <c r="E116" s="101"/>
    </row>
    <row r="117" customFormat="1" spans="1:5">
      <c r="A117" s="101"/>
      <c r="B117" s="101"/>
      <c r="C117" s="101"/>
      <c r="D117" s="101"/>
      <c r="E117" s="101"/>
    </row>
    <row r="118" customFormat="1" spans="1:5">
      <c r="A118" s="101"/>
      <c r="B118" s="101"/>
      <c r="C118" s="101"/>
      <c r="D118" s="101"/>
      <c r="E118" s="101"/>
    </row>
    <row r="119" customFormat="1" spans="1:5">
      <c r="A119" s="101"/>
      <c r="B119" s="101"/>
      <c r="C119" s="101"/>
      <c r="D119" s="101"/>
      <c r="E119" s="101"/>
    </row>
    <row r="120" customFormat="1" spans="1:5">
      <c r="A120" s="101"/>
      <c r="B120" s="101"/>
      <c r="C120" s="101"/>
      <c r="D120" s="101"/>
      <c r="E120" s="101"/>
    </row>
    <row r="121" customFormat="1" spans="1:5">
      <c r="A121" s="101"/>
      <c r="B121" s="101"/>
      <c r="C121" s="101"/>
      <c r="D121" s="101"/>
      <c r="E121" s="101"/>
    </row>
    <row r="122" customFormat="1" spans="1:5">
      <c r="A122" s="101"/>
      <c r="B122" s="101"/>
      <c r="C122" s="101"/>
      <c r="D122" s="101"/>
      <c r="E122" s="101"/>
    </row>
    <row r="123" customFormat="1" spans="1:5">
      <c r="A123" s="101"/>
      <c r="B123" s="101"/>
      <c r="C123" s="101"/>
      <c r="D123" s="101"/>
      <c r="E123" s="101"/>
    </row>
    <row r="124" customFormat="1" spans="1:5">
      <c r="A124" s="101"/>
      <c r="B124" s="101"/>
      <c r="C124" s="101"/>
      <c r="D124" s="101"/>
      <c r="E124" s="101"/>
    </row>
    <row r="125" customFormat="1" spans="1:5">
      <c r="A125" s="101"/>
      <c r="B125" s="101"/>
      <c r="C125" s="101"/>
      <c r="D125" s="101"/>
      <c r="E125" s="101"/>
    </row>
    <row r="126" customFormat="1" spans="1:5">
      <c r="A126" s="101"/>
      <c r="B126" s="101"/>
      <c r="C126" s="101"/>
      <c r="D126" s="101"/>
      <c r="E126" s="101"/>
    </row>
    <row r="127" customFormat="1" spans="1:5">
      <c r="A127" s="101"/>
      <c r="B127" s="101"/>
      <c r="C127" s="101"/>
      <c r="D127" s="101"/>
      <c r="E127" s="101"/>
    </row>
    <row r="128" customFormat="1" spans="1:5">
      <c r="A128" s="101"/>
      <c r="B128" s="101"/>
      <c r="C128" s="101"/>
      <c r="D128" s="101"/>
      <c r="E128" s="101"/>
    </row>
    <row r="129" customFormat="1" spans="1:5">
      <c r="A129" s="101"/>
      <c r="B129" s="101"/>
      <c r="C129" s="101"/>
      <c r="D129" s="101"/>
      <c r="E129" s="101"/>
    </row>
    <row r="130" customFormat="1" spans="1:5">
      <c r="A130" s="101"/>
      <c r="B130" s="101"/>
      <c r="C130" s="101"/>
      <c r="D130" s="101"/>
      <c r="E130" s="101"/>
    </row>
    <row r="131" customFormat="1" spans="1:5">
      <c r="A131" s="101"/>
      <c r="B131" s="101"/>
      <c r="C131" s="101"/>
      <c r="D131" s="101"/>
      <c r="E131" s="101"/>
    </row>
    <row r="132" customFormat="1" spans="1:5">
      <c r="A132" s="101"/>
      <c r="B132" s="101"/>
      <c r="C132" s="101"/>
      <c r="D132" s="101"/>
      <c r="E132" s="101"/>
    </row>
    <row r="133" customFormat="1" spans="1:5">
      <c r="A133" s="101"/>
      <c r="B133" s="101"/>
      <c r="C133" s="101"/>
      <c r="D133" s="101"/>
      <c r="E133" s="101"/>
    </row>
    <row r="134" customFormat="1" spans="1:5">
      <c r="A134" s="101"/>
      <c r="B134" s="101"/>
      <c r="C134" s="101"/>
      <c r="D134" s="101"/>
      <c r="E134" s="101"/>
    </row>
    <row r="135" customFormat="1" spans="1:5">
      <c r="A135" s="101"/>
      <c r="B135" s="101"/>
      <c r="C135" s="101"/>
      <c r="D135" s="101"/>
      <c r="E135" s="101"/>
    </row>
    <row r="136" customFormat="1" spans="1:5">
      <c r="A136" s="101"/>
      <c r="B136" s="101"/>
      <c r="C136" s="101"/>
      <c r="D136" s="101"/>
      <c r="E136" s="101"/>
    </row>
    <row r="137" customFormat="1" spans="1:5">
      <c r="A137" s="101"/>
      <c r="B137" s="101"/>
      <c r="C137" s="101"/>
      <c r="D137" s="101"/>
      <c r="E137" s="101"/>
    </row>
    <row r="138" customFormat="1" spans="1:5">
      <c r="A138" s="101"/>
      <c r="B138" s="101"/>
      <c r="C138" s="101"/>
      <c r="D138" s="101"/>
      <c r="E138" s="101"/>
    </row>
    <row r="139" customFormat="1" spans="1:5">
      <c r="A139" s="101"/>
      <c r="B139" s="101"/>
      <c r="C139" s="101"/>
      <c r="D139" s="101"/>
      <c r="E139" s="101"/>
    </row>
    <row r="140" customFormat="1" spans="1:5">
      <c r="A140" s="101"/>
      <c r="B140" s="101"/>
      <c r="C140" s="101"/>
      <c r="D140" s="101"/>
      <c r="E140" s="101"/>
    </row>
    <row r="141" customFormat="1" spans="1:5">
      <c r="A141" s="101"/>
      <c r="B141" s="101"/>
      <c r="C141" s="101"/>
      <c r="D141" s="101"/>
      <c r="E141" s="101"/>
    </row>
    <row r="142" customFormat="1" spans="1:5">
      <c r="A142" s="101"/>
      <c r="B142" s="101"/>
      <c r="C142" s="101"/>
      <c r="D142" s="101"/>
      <c r="E142" s="101"/>
    </row>
    <row r="143" customFormat="1" spans="1:5">
      <c r="A143" s="101"/>
      <c r="B143" s="101"/>
      <c r="C143" s="101"/>
      <c r="D143" s="101"/>
      <c r="E143" s="101"/>
    </row>
    <row r="144" customFormat="1" spans="1:5">
      <c r="A144" s="101"/>
      <c r="B144" s="101"/>
      <c r="C144" s="101"/>
      <c r="D144" s="101"/>
      <c r="E144" s="101"/>
    </row>
    <row r="145" customFormat="1" spans="1:5">
      <c r="A145" s="101"/>
      <c r="B145" s="101"/>
      <c r="C145" s="101"/>
      <c r="D145" s="101"/>
      <c r="E145" s="101"/>
    </row>
    <row r="146" customFormat="1" spans="1:5">
      <c r="A146" s="101"/>
      <c r="B146" s="101"/>
      <c r="C146" s="101"/>
      <c r="D146" s="101"/>
      <c r="E146" s="101"/>
    </row>
    <row r="147" customFormat="1" spans="1:5">
      <c r="A147" s="101"/>
      <c r="B147" s="101"/>
      <c r="C147" s="101"/>
      <c r="D147" s="101"/>
      <c r="E147" s="101"/>
    </row>
    <row r="148" customFormat="1" spans="1:5">
      <c r="A148" s="101"/>
      <c r="B148" s="101"/>
      <c r="C148" s="101"/>
      <c r="D148" s="101"/>
      <c r="E148" s="101"/>
    </row>
    <row r="149" customFormat="1" spans="1:5">
      <c r="A149" s="101"/>
      <c r="B149" s="101"/>
      <c r="C149" s="101"/>
      <c r="D149" s="101"/>
      <c r="E149" s="101"/>
    </row>
    <row r="150" customFormat="1" spans="1:5">
      <c r="A150" s="101"/>
      <c r="B150" s="101"/>
      <c r="C150" s="101"/>
      <c r="D150" s="101"/>
      <c r="E150" s="101"/>
    </row>
    <row r="151" customFormat="1" spans="1:5">
      <c r="A151" s="101"/>
      <c r="B151" s="101"/>
      <c r="C151" s="101"/>
      <c r="D151" s="101"/>
      <c r="E151" s="101"/>
    </row>
    <row r="152" customFormat="1" spans="1:5">
      <c r="A152" s="101"/>
      <c r="B152" s="101"/>
      <c r="C152" s="101"/>
      <c r="D152" s="101"/>
      <c r="E152" s="101"/>
    </row>
    <row r="153" customFormat="1" spans="1:5">
      <c r="A153" s="101"/>
      <c r="B153" s="101"/>
      <c r="C153" s="101"/>
      <c r="D153" s="101"/>
      <c r="E153" s="101"/>
    </row>
    <row r="154" customFormat="1" spans="1:5">
      <c r="A154" s="101"/>
      <c r="B154" s="101"/>
      <c r="C154" s="101"/>
      <c r="D154" s="101"/>
      <c r="E154" s="101"/>
    </row>
    <row r="155" customFormat="1" spans="1:5">
      <c r="A155" s="101"/>
      <c r="B155" s="101"/>
      <c r="C155" s="101"/>
      <c r="D155" s="101"/>
      <c r="E155" s="101"/>
    </row>
    <row r="156" customFormat="1" spans="1:5">
      <c r="A156" s="101"/>
      <c r="B156" s="101"/>
      <c r="C156" s="101"/>
      <c r="D156" s="101"/>
      <c r="E156" s="101"/>
    </row>
    <row r="157" customFormat="1" spans="1:5">
      <c r="A157" s="101"/>
      <c r="B157" s="101"/>
      <c r="C157" s="101"/>
      <c r="D157" s="101"/>
      <c r="E157" s="101"/>
    </row>
    <row r="158" customFormat="1" spans="1:5">
      <c r="A158" s="101"/>
      <c r="B158" s="101"/>
      <c r="C158" s="101"/>
      <c r="D158" s="101"/>
      <c r="E158" s="101"/>
    </row>
    <row r="159" customFormat="1" spans="1:5">
      <c r="A159" s="101"/>
      <c r="B159" s="101"/>
      <c r="C159" s="101"/>
      <c r="D159" s="101"/>
      <c r="E159" s="101"/>
    </row>
    <row r="160" customFormat="1" spans="1:5">
      <c r="A160" s="101"/>
      <c r="B160" s="101"/>
      <c r="C160" s="101"/>
      <c r="D160" s="101"/>
      <c r="E160" s="101"/>
    </row>
    <row r="161" customFormat="1" spans="1:5">
      <c r="A161" s="101"/>
      <c r="B161" s="101"/>
      <c r="C161" s="101"/>
      <c r="D161" s="101"/>
      <c r="E161" s="101"/>
    </row>
    <row r="162" customFormat="1" spans="1:5">
      <c r="A162" s="101"/>
      <c r="B162" s="101"/>
      <c r="C162" s="101"/>
      <c r="D162" s="101"/>
      <c r="E162" s="101"/>
    </row>
    <row r="163" customFormat="1" spans="1:5">
      <c r="A163" s="101"/>
      <c r="B163" s="101"/>
      <c r="C163" s="101"/>
      <c r="D163" s="101"/>
      <c r="E163" s="101"/>
    </row>
    <row r="164" customFormat="1" spans="1:5">
      <c r="A164" s="101"/>
      <c r="B164" s="101"/>
      <c r="C164" s="101"/>
      <c r="D164" s="101"/>
      <c r="E164" s="101"/>
    </row>
    <row r="165" customFormat="1" spans="1:5">
      <c r="A165" s="101"/>
      <c r="B165" s="101"/>
      <c r="C165" s="101"/>
      <c r="D165" s="101"/>
      <c r="E165" s="101"/>
    </row>
    <row r="166" customFormat="1" spans="1:5">
      <c r="A166" s="101"/>
      <c r="B166" s="101"/>
      <c r="C166" s="101"/>
      <c r="D166" s="101"/>
      <c r="E166" s="101"/>
    </row>
    <row r="167" customFormat="1" spans="1:5">
      <c r="A167" s="101"/>
      <c r="B167" s="101"/>
      <c r="C167" s="101"/>
      <c r="D167" s="101"/>
      <c r="E167" s="101"/>
    </row>
    <row r="168" customFormat="1" spans="1:5">
      <c r="A168" s="101"/>
      <c r="B168" s="101"/>
      <c r="C168" s="101"/>
      <c r="D168" s="101"/>
      <c r="E168" s="101"/>
    </row>
    <row r="169" customFormat="1" spans="1:5">
      <c r="A169" s="101"/>
      <c r="B169" s="101"/>
      <c r="C169" s="101"/>
      <c r="D169" s="101"/>
      <c r="E169" s="101"/>
    </row>
    <row r="170" customFormat="1" spans="1:5">
      <c r="A170" s="101"/>
      <c r="B170" s="101"/>
      <c r="C170" s="101"/>
      <c r="D170" s="101"/>
      <c r="E170" s="101"/>
    </row>
    <row r="171" customFormat="1" spans="1:5">
      <c r="A171" s="101"/>
      <c r="B171" s="101"/>
      <c r="C171" s="101"/>
      <c r="D171" s="101"/>
      <c r="E171" s="101"/>
    </row>
    <row r="172" customFormat="1" spans="1:5">
      <c r="A172" s="101"/>
      <c r="B172" s="101"/>
      <c r="C172" s="101"/>
      <c r="D172" s="101"/>
      <c r="E172" s="101"/>
    </row>
    <row r="173" customFormat="1" spans="1:5">
      <c r="A173" s="101"/>
      <c r="B173" s="101"/>
      <c r="C173" s="101"/>
      <c r="D173" s="101"/>
      <c r="E173" s="101"/>
    </row>
    <row r="174" customFormat="1" spans="1:5">
      <c r="A174" s="101"/>
      <c r="B174" s="101"/>
      <c r="C174" s="101"/>
      <c r="D174" s="101"/>
      <c r="E174" s="101"/>
    </row>
    <row r="175" customFormat="1" spans="1:5">
      <c r="A175" s="101"/>
      <c r="B175" s="101"/>
      <c r="C175" s="101"/>
      <c r="D175" s="101"/>
      <c r="E175" s="101"/>
    </row>
    <row r="176" customFormat="1" spans="1:5">
      <c r="A176" s="101"/>
      <c r="B176" s="101"/>
      <c r="C176" s="101"/>
      <c r="D176" s="101"/>
      <c r="E176" s="101"/>
    </row>
    <row r="177" customFormat="1" spans="1:5">
      <c r="A177" s="101"/>
      <c r="B177" s="101"/>
      <c r="C177" s="101"/>
      <c r="D177" s="101"/>
      <c r="E177" s="101"/>
    </row>
    <row r="178" customFormat="1" spans="1:5">
      <c r="A178" s="101"/>
      <c r="B178" s="101"/>
      <c r="C178" s="101"/>
      <c r="D178" s="101"/>
      <c r="E178" s="101"/>
    </row>
    <row r="179" customFormat="1" spans="1:5">
      <c r="A179" s="101"/>
      <c r="B179" s="101"/>
      <c r="C179" s="101"/>
      <c r="D179" s="101"/>
      <c r="E179" s="101"/>
    </row>
    <row r="180" customFormat="1" spans="1:5">
      <c r="A180" s="101"/>
      <c r="B180" s="101"/>
      <c r="C180" s="101"/>
      <c r="D180" s="101"/>
      <c r="E180" s="101"/>
    </row>
    <row r="181" customFormat="1" spans="1:5">
      <c r="A181" s="101"/>
      <c r="B181" s="101"/>
      <c r="C181" s="101"/>
      <c r="D181" s="101"/>
      <c r="E181" s="101"/>
    </row>
    <row r="182" customFormat="1" spans="1:5">
      <c r="A182" s="101"/>
      <c r="B182" s="101"/>
      <c r="C182" s="101"/>
      <c r="D182" s="101"/>
      <c r="E182" s="101"/>
    </row>
    <row r="183" customFormat="1" spans="1:5">
      <c r="A183" s="101"/>
      <c r="B183" s="101"/>
      <c r="C183" s="101"/>
      <c r="D183" s="101"/>
      <c r="E183" s="101"/>
    </row>
    <row r="184" customFormat="1" spans="1:5">
      <c r="A184" s="101"/>
      <c r="B184" s="101"/>
      <c r="C184" s="101"/>
      <c r="D184" s="101"/>
      <c r="E184" s="101"/>
    </row>
    <row r="185" customFormat="1" spans="1:5">
      <c r="A185" s="101"/>
      <c r="B185" s="101"/>
      <c r="C185" s="101"/>
      <c r="D185" s="101"/>
      <c r="E185" s="101"/>
    </row>
    <row r="186" customFormat="1" spans="1:5">
      <c r="A186" s="101"/>
      <c r="B186" s="101"/>
      <c r="C186" s="101"/>
      <c r="D186" s="101"/>
      <c r="E186" s="101"/>
    </row>
    <row r="187" customFormat="1" spans="1:5">
      <c r="A187" s="101"/>
      <c r="B187" s="101"/>
      <c r="C187" s="101"/>
      <c r="D187" s="101"/>
      <c r="E187" s="101"/>
    </row>
    <row r="188" customFormat="1" spans="1:5">
      <c r="A188" s="101"/>
      <c r="B188" s="101"/>
      <c r="C188" s="101"/>
      <c r="D188" s="101"/>
      <c r="E188" s="101"/>
    </row>
    <row r="189" customFormat="1" spans="1:5">
      <c r="A189" s="101"/>
      <c r="B189" s="101"/>
      <c r="C189" s="101"/>
      <c r="D189" s="101"/>
      <c r="E189" s="101"/>
    </row>
    <row r="190" customFormat="1" spans="1:5">
      <c r="A190" s="101"/>
      <c r="B190" s="101"/>
      <c r="C190" s="101"/>
      <c r="D190" s="101"/>
      <c r="E190" s="101"/>
    </row>
    <row r="191" customFormat="1" spans="1:5">
      <c r="A191" s="101"/>
      <c r="B191" s="101"/>
      <c r="C191" s="101"/>
      <c r="D191" s="101"/>
      <c r="E191" s="101"/>
    </row>
    <row r="192" customFormat="1" spans="1:5">
      <c r="A192" s="101"/>
      <c r="B192" s="101"/>
      <c r="C192" s="101"/>
      <c r="D192" s="101"/>
      <c r="E192" s="101"/>
    </row>
    <row r="193" customFormat="1" spans="1:5">
      <c r="A193" s="101"/>
      <c r="B193" s="101"/>
      <c r="C193" s="101"/>
      <c r="D193" s="101"/>
      <c r="E193" s="101"/>
    </row>
    <row r="194" customFormat="1" spans="1:5">
      <c r="A194" s="101"/>
      <c r="B194" s="101"/>
      <c r="C194" s="101"/>
      <c r="D194" s="101"/>
      <c r="E194" s="101"/>
    </row>
    <row r="195" customFormat="1" spans="1:5">
      <c r="A195" s="101"/>
      <c r="B195" s="101"/>
      <c r="C195" s="101"/>
      <c r="D195" s="101"/>
      <c r="E195" s="101"/>
    </row>
    <row r="196" customFormat="1" spans="1:5">
      <c r="A196" s="101"/>
      <c r="B196" s="101"/>
      <c r="C196" s="101"/>
      <c r="D196" s="101"/>
      <c r="E196" s="101"/>
    </row>
    <row r="197" customFormat="1" spans="1:5">
      <c r="A197" s="101"/>
      <c r="B197" s="101"/>
      <c r="C197" s="101"/>
      <c r="D197" s="101"/>
      <c r="E197" s="101"/>
    </row>
    <row r="198" customFormat="1" spans="1:5">
      <c r="A198" s="101"/>
      <c r="B198" s="101"/>
      <c r="C198" s="101"/>
      <c r="D198" s="101"/>
      <c r="E198" s="101"/>
    </row>
    <row r="199" customFormat="1" spans="1:5">
      <c r="A199" s="101"/>
      <c r="B199" s="101"/>
      <c r="C199" s="101"/>
      <c r="D199" s="101"/>
      <c r="E199" s="101"/>
    </row>
    <row r="200" customFormat="1" spans="1:5">
      <c r="A200" s="101"/>
      <c r="B200" s="101"/>
      <c r="C200" s="101"/>
      <c r="D200" s="101"/>
      <c r="E200" s="101"/>
    </row>
    <row r="201" customFormat="1" spans="1:5">
      <c r="A201" s="101"/>
      <c r="B201" s="101"/>
      <c r="C201" s="101"/>
      <c r="D201" s="101"/>
      <c r="E201" s="101"/>
    </row>
    <row r="202" customFormat="1" spans="1:5">
      <c r="A202" s="101"/>
      <c r="B202" s="101"/>
      <c r="C202" s="101"/>
      <c r="D202" s="101"/>
      <c r="E202" s="101"/>
    </row>
    <row r="203" customFormat="1" spans="1:5">
      <c r="A203" s="101"/>
      <c r="B203" s="101"/>
      <c r="C203" s="101"/>
      <c r="D203" s="101"/>
      <c r="E203" s="101"/>
    </row>
    <row r="204" customFormat="1" spans="1:5">
      <c r="A204" s="101"/>
      <c r="B204" s="101"/>
      <c r="C204" s="101"/>
      <c r="D204" s="101"/>
      <c r="E204" s="101"/>
    </row>
    <row r="205" customFormat="1" spans="1:5">
      <c r="A205" s="101"/>
      <c r="B205" s="101"/>
      <c r="C205" s="101"/>
      <c r="D205" s="101"/>
      <c r="E205" s="101"/>
    </row>
    <row r="206" customFormat="1" spans="1:5">
      <c r="A206" s="101"/>
      <c r="B206" s="101"/>
      <c r="C206" s="101"/>
      <c r="D206" s="101"/>
      <c r="E206" s="101"/>
    </row>
    <row r="207" customFormat="1" spans="1:5">
      <c r="A207" s="101"/>
      <c r="B207" s="101"/>
      <c r="C207" s="101"/>
      <c r="D207" s="101"/>
      <c r="E207" s="101"/>
    </row>
    <row r="208" customFormat="1" spans="1:5">
      <c r="A208" s="101"/>
      <c r="B208" s="101"/>
      <c r="C208" s="101"/>
      <c r="D208" s="101"/>
      <c r="E208" s="101"/>
    </row>
    <row r="209" customFormat="1" spans="1:5">
      <c r="A209" s="101"/>
      <c r="B209" s="101"/>
      <c r="C209" s="101"/>
      <c r="D209" s="101"/>
      <c r="E209" s="101"/>
    </row>
    <row r="210" customFormat="1" spans="1:5">
      <c r="A210" s="101"/>
      <c r="B210" s="101"/>
      <c r="C210" s="101"/>
      <c r="D210" s="101"/>
      <c r="E210" s="101"/>
    </row>
    <row r="211" customFormat="1" spans="1:5">
      <c r="A211" s="101"/>
      <c r="B211" s="101"/>
      <c r="C211" s="101"/>
      <c r="D211" s="101"/>
      <c r="E211" s="101"/>
    </row>
    <row r="212" customFormat="1" spans="1:5">
      <c r="A212" s="101"/>
      <c r="B212" s="101"/>
      <c r="C212" s="101"/>
      <c r="D212" s="101"/>
      <c r="E212" s="101"/>
    </row>
    <row r="213" customFormat="1" spans="1:5">
      <c r="A213" s="101"/>
      <c r="B213" s="101"/>
      <c r="C213" s="101"/>
      <c r="D213" s="101"/>
      <c r="E213" s="101"/>
    </row>
    <row r="214" customFormat="1" spans="1:5">
      <c r="A214" s="101"/>
      <c r="B214" s="101"/>
      <c r="C214" s="101"/>
      <c r="D214" s="101"/>
      <c r="E214" s="101"/>
    </row>
    <row r="215" customFormat="1" spans="1:5">
      <c r="A215" s="101"/>
      <c r="B215" s="101"/>
      <c r="C215" s="101"/>
      <c r="D215" s="101"/>
      <c r="E215" s="101"/>
    </row>
    <row r="216" customFormat="1" spans="1:5">
      <c r="A216" s="101"/>
      <c r="B216" s="101"/>
      <c r="C216" s="101"/>
      <c r="D216" s="101"/>
      <c r="E216" s="101"/>
    </row>
    <row r="217" customFormat="1" spans="1:5">
      <c r="A217" s="101"/>
      <c r="B217" s="101"/>
      <c r="C217" s="101"/>
      <c r="D217" s="101"/>
      <c r="E217" s="101"/>
    </row>
    <row r="218" customFormat="1" spans="1:5">
      <c r="A218" s="101"/>
      <c r="B218" s="101"/>
      <c r="C218" s="101"/>
      <c r="D218" s="101"/>
      <c r="E218" s="101"/>
    </row>
    <row r="219" customFormat="1" spans="1:5">
      <c r="A219" s="101"/>
      <c r="B219" s="101"/>
      <c r="C219" s="101"/>
      <c r="D219" s="101"/>
      <c r="E219" s="101"/>
    </row>
    <row r="220" customFormat="1" spans="1:5">
      <c r="A220" s="101"/>
      <c r="B220" s="101"/>
      <c r="C220" s="101"/>
      <c r="D220" s="101"/>
      <c r="E220" s="101"/>
    </row>
  </sheetData>
  <mergeCells count="1">
    <mergeCell ref="A1:E1"/>
  </mergeCells>
  <printOptions horizontalCentered="1"/>
  <pageMargins left="0.786805555555556" right="0.786805555555556" top="0.786805555555556" bottom="0.944444444444444" header="0.5" footer="0.786805555555556"/>
  <pageSetup paperSize="9" firstPageNumber="75" fitToHeight="0" orientation="landscape" useFirstPageNumber="1" horizontalDpi="600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0"/>
  <sheetViews>
    <sheetView view="pageBreakPreview" zoomScaleNormal="100" workbookViewId="0">
      <selection activeCell="N4" sqref="N4"/>
    </sheetView>
  </sheetViews>
  <sheetFormatPr defaultColWidth="9" defaultRowHeight="15.6" outlineLevelCol="5"/>
  <cols>
    <col min="1" max="1" width="31.45" style="15" customWidth="1"/>
    <col min="2" max="2" width="9.65833333333333" style="208" customWidth="1"/>
    <col min="3" max="3" width="10.325" style="208" customWidth="1"/>
    <col min="4" max="4" width="8.60833333333333" style="208" customWidth="1"/>
    <col min="5" max="5" width="8.24166666666667" style="209" customWidth="1"/>
    <col min="6" max="6" width="9.2" style="40" customWidth="1"/>
    <col min="7" max="16384" width="9" style="15"/>
  </cols>
  <sheetData>
    <row r="1" s="15" customFormat="1" ht="34" customHeight="1" spans="1:6">
      <c r="A1" s="210" t="s">
        <v>1294</v>
      </c>
      <c r="B1" s="210"/>
      <c r="C1" s="210"/>
      <c r="D1" s="210"/>
      <c r="E1" s="211"/>
      <c r="F1" s="211"/>
    </row>
    <row r="2" s="15" customFormat="1" ht="22" customHeight="1" spans="1:6">
      <c r="A2" s="212"/>
      <c r="B2" s="213"/>
      <c r="C2" s="213"/>
      <c r="D2" s="213"/>
      <c r="E2" s="214" t="s">
        <v>1</v>
      </c>
      <c r="F2" s="215"/>
    </row>
    <row r="3" s="15" customFormat="1" ht="33" customHeight="1" spans="1:6">
      <c r="A3" s="216" t="s">
        <v>2</v>
      </c>
      <c r="B3" s="217" t="s">
        <v>3</v>
      </c>
      <c r="C3" s="217" t="s">
        <v>4</v>
      </c>
      <c r="D3" s="217" t="s">
        <v>5</v>
      </c>
      <c r="E3" s="218" t="s">
        <v>6</v>
      </c>
      <c r="F3" s="219" t="s">
        <v>7</v>
      </c>
    </row>
    <row r="4" s="15" customFormat="1" ht="21" customHeight="1" spans="1:6">
      <c r="A4" s="220" t="s">
        <v>1295</v>
      </c>
      <c r="B4" s="221">
        <v>101900</v>
      </c>
      <c r="C4" s="221">
        <v>41200</v>
      </c>
      <c r="D4" s="221">
        <v>42680</v>
      </c>
      <c r="E4" s="222">
        <v>103.6</v>
      </c>
      <c r="F4" s="223">
        <v>83.2</v>
      </c>
    </row>
    <row r="5" s="15" customFormat="1" ht="22" customHeight="1" spans="1:6">
      <c r="A5" s="224" t="s">
        <v>1296</v>
      </c>
      <c r="B5" s="204"/>
      <c r="C5" s="204"/>
      <c r="D5" s="204"/>
      <c r="E5" s="204"/>
      <c r="F5" s="225"/>
    </row>
    <row r="6" s="15" customFormat="1" ht="22" customHeight="1" spans="1:6">
      <c r="A6" s="224" t="s">
        <v>1297</v>
      </c>
      <c r="B6" s="204"/>
      <c r="C6" s="204"/>
      <c r="D6" s="204"/>
      <c r="E6" s="204"/>
      <c r="F6" s="225"/>
    </row>
    <row r="7" s="15" customFormat="1" ht="22" customHeight="1" spans="1:6">
      <c r="A7" s="224" t="s">
        <v>1298</v>
      </c>
      <c r="B7" s="204"/>
      <c r="C7" s="204"/>
      <c r="D7" s="204"/>
      <c r="E7" s="204"/>
      <c r="F7" s="225"/>
    </row>
    <row r="8" s="15" customFormat="1" ht="22" customHeight="1" spans="1:6">
      <c r="A8" s="224" t="s">
        <v>1299</v>
      </c>
      <c r="B8" s="204"/>
      <c r="C8" s="204"/>
      <c r="D8" s="204"/>
      <c r="E8" s="204"/>
      <c r="F8" s="225"/>
    </row>
    <row r="9" s="15" customFormat="1" ht="22" customHeight="1" spans="1:6">
      <c r="A9" s="224" t="s">
        <v>1300</v>
      </c>
      <c r="B9" s="204"/>
      <c r="C9" s="204"/>
      <c r="D9" s="204"/>
      <c r="E9" s="204"/>
      <c r="F9" s="225"/>
    </row>
    <row r="10" s="15" customFormat="1" ht="22" customHeight="1" spans="1:6">
      <c r="A10" s="224" t="s">
        <v>1301</v>
      </c>
      <c r="B10" s="204"/>
      <c r="C10" s="204"/>
      <c r="D10" s="204"/>
      <c r="E10" s="204"/>
      <c r="F10" s="225"/>
    </row>
    <row r="11" s="15" customFormat="1" ht="22" customHeight="1" spans="1:6">
      <c r="A11" s="224" t="s">
        <v>1302</v>
      </c>
      <c r="B11" s="204">
        <v>100000</v>
      </c>
      <c r="C11" s="204">
        <v>40000</v>
      </c>
      <c r="D11" s="204">
        <v>41768</v>
      </c>
      <c r="E11" s="226">
        <v>104.4</v>
      </c>
      <c r="F11" s="223">
        <v>84</v>
      </c>
    </row>
    <row r="12" s="15" customFormat="1" ht="22" customHeight="1" spans="1:6">
      <c r="A12" s="224" t="s">
        <v>1303</v>
      </c>
      <c r="B12" s="204"/>
      <c r="C12" s="204"/>
      <c r="D12" s="204"/>
      <c r="E12" s="226"/>
      <c r="F12" s="223"/>
    </row>
    <row r="13" s="15" customFormat="1" ht="22" customHeight="1" spans="1:6">
      <c r="A13" s="224" t="s">
        <v>1304</v>
      </c>
      <c r="B13" s="204"/>
      <c r="C13" s="204"/>
      <c r="D13" s="204"/>
      <c r="E13" s="226"/>
      <c r="F13" s="223"/>
    </row>
    <row r="14" s="15" customFormat="1" ht="22" customHeight="1" spans="1:6">
      <c r="A14" s="224" t="s">
        <v>1305</v>
      </c>
      <c r="B14" s="204"/>
      <c r="C14" s="204"/>
      <c r="D14" s="204"/>
      <c r="E14" s="226"/>
      <c r="F14" s="223"/>
    </row>
    <row r="15" s="15" customFormat="1" ht="22" customHeight="1" spans="1:6">
      <c r="A15" s="224" t="s">
        <v>1306</v>
      </c>
      <c r="B15" s="204">
        <v>1200</v>
      </c>
      <c r="C15" s="204">
        <v>800</v>
      </c>
      <c r="D15" s="204">
        <v>580</v>
      </c>
      <c r="E15" s="226">
        <v>72.5</v>
      </c>
      <c r="F15" s="223">
        <v>56.8</v>
      </c>
    </row>
    <row r="16" s="15" customFormat="1" ht="22" customHeight="1" spans="1:6">
      <c r="A16" s="224" t="s">
        <v>1307</v>
      </c>
      <c r="B16" s="204"/>
      <c r="C16" s="204"/>
      <c r="D16" s="204"/>
      <c r="E16" s="226"/>
      <c r="F16" s="223"/>
    </row>
    <row r="17" s="15" customFormat="1" ht="22" customHeight="1" spans="1:6">
      <c r="A17" s="224" t="s">
        <v>1308</v>
      </c>
      <c r="B17" s="204"/>
      <c r="C17" s="204"/>
      <c r="D17" s="204"/>
      <c r="E17" s="226"/>
      <c r="F17" s="223"/>
    </row>
    <row r="18" s="15" customFormat="1" ht="22" customHeight="1" spans="1:6">
      <c r="A18" s="224" t="s">
        <v>1309</v>
      </c>
      <c r="B18" s="204"/>
      <c r="C18" s="204"/>
      <c r="D18" s="204"/>
      <c r="E18" s="226"/>
      <c r="F18" s="223"/>
    </row>
    <row r="19" s="15" customFormat="1" ht="22" customHeight="1" spans="1:6">
      <c r="A19" s="224" t="s">
        <v>1310</v>
      </c>
      <c r="B19" s="204">
        <v>700</v>
      </c>
      <c r="C19" s="204">
        <v>400</v>
      </c>
      <c r="D19" s="204">
        <v>332</v>
      </c>
      <c r="E19" s="226">
        <v>83</v>
      </c>
      <c r="F19" s="223">
        <v>61.9</v>
      </c>
    </row>
    <row r="20" s="15" customFormat="1" ht="22" customHeight="1" spans="1:6">
      <c r="A20" s="224" t="s">
        <v>1311</v>
      </c>
      <c r="B20" s="204"/>
      <c r="C20" s="204"/>
      <c r="D20" s="204"/>
      <c r="E20" s="226"/>
      <c r="F20" s="223"/>
    </row>
    <row r="21" s="15" customFormat="1" ht="22" customHeight="1" spans="1:6">
      <c r="A21" s="227" t="s">
        <v>1312</v>
      </c>
      <c r="B21" s="207"/>
      <c r="C21" s="207"/>
      <c r="D21" s="207"/>
      <c r="E21" s="226"/>
      <c r="F21" s="223"/>
    </row>
    <row r="22" s="15" customFormat="1" ht="22" customHeight="1" spans="1:6">
      <c r="A22" s="27" t="s">
        <v>1313</v>
      </c>
      <c r="B22" s="228">
        <v>101900</v>
      </c>
      <c r="C22" s="228">
        <v>41200</v>
      </c>
      <c r="D22" s="228">
        <v>42680</v>
      </c>
      <c r="E22" s="222">
        <v>103.6</v>
      </c>
      <c r="F22" s="223">
        <v>72.4</v>
      </c>
    </row>
    <row r="23" s="15" customFormat="1" ht="22" customHeight="1" spans="1:6">
      <c r="A23" s="227" t="s">
        <v>1314</v>
      </c>
      <c r="B23" s="207">
        <v>0</v>
      </c>
      <c r="C23" s="207">
        <v>6621</v>
      </c>
      <c r="D23" s="207">
        <v>7461</v>
      </c>
      <c r="E23" s="222">
        <v>112.7</v>
      </c>
      <c r="F23" s="223">
        <v>147.3</v>
      </c>
    </row>
    <row r="24" s="15" customFormat="1" ht="22" customHeight="1" spans="1:6">
      <c r="A24" s="224" t="s">
        <v>1315</v>
      </c>
      <c r="B24" s="204"/>
      <c r="C24" s="204">
        <v>6621</v>
      </c>
      <c r="D24" s="204">
        <v>7461</v>
      </c>
      <c r="E24" s="226">
        <v>112.7</v>
      </c>
      <c r="F24" s="223"/>
    </row>
    <row r="25" s="15" customFormat="1" ht="22" customHeight="1" spans="1:6">
      <c r="A25" s="227" t="s">
        <v>1316</v>
      </c>
      <c r="B25" s="207">
        <v>40800</v>
      </c>
      <c r="C25" s="207">
        <v>72465</v>
      </c>
      <c r="D25" s="207">
        <v>85865</v>
      </c>
      <c r="E25" s="222">
        <v>118.5</v>
      </c>
      <c r="F25" s="223">
        <v>138.4</v>
      </c>
    </row>
    <row r="26" s="15" customFormat="1" ht="22" customHeight="1" spans="1:6">
      <c r="A26" s="224" t="s">
        <v>1317</v>
      </c>
      <c r="B26" s="204">
        <v>40800</v>
      </c>
      <c r="C26" s="204">
        <v>67700</v>
      </c>
      <c r="D26" s="204">
        <v>81100</v>
      </c>
      <c r="E26" s="226">
        <v>119.8</v>
      </c>
      <c r="F26" s="229"/>
    </row>
    <row r="27" s="15" customFormat="1" ht="22" customHeight="1" spans="1:6">
      <c r="A27" s="224" t="s">
        <v>1140</v>
      </c>
      <c r="B27" s="204"/>
      <c r="C27" s="204">
        <v>4765</v>
      </c>
      <c r="D27" s="204">
        <v>4765</v>
      </c>
      <c r="E27" s="226">
        <v>100</v>
      </c>
      <c r="F27" s="229"/>
    </row>
    <row r="28" s="15" customFormat="1" ht="22" customHeight="1" spans="1:6">
      <c r="A28" s="227" t="s">
        <v>1145</v>
      </c>
      <c r="B28" s="207"/>
      <c r="C28" s="207">
        <v>17</v>
      </c>
      <c r="D28" s="207">
        <v>17</v>
      </c>
      <c r="E28" s="222">
        <v>100</v>
      </c>
      <c r="F28" s="229"/>
    </row>
    <row r="29" s="15" customFormat="1" ht="24" customHeight="1" spans="1:6">
      <c r="A29" s="227" t="s">
        <v>1318</v>
      </c>
      <c r="B29" s="207"/>
      <c r="C29" s="207"/>
      <c r="D29" s="207"/>
      <c r="E29" s="222"/>
      <c r="F29" s="229"/>
    </row>
    <row r="30" s="15" customFormat="1" ht="24" customHeight="1" spans="1:6">
      <c r="A30" s="27" t="s">
        <v>1319</v>
      </c>
      <c r="B30" s="207">
        <v>142700</v>
      </c>
      <c r="C30" s="207">
        <v>120303</v>
      </c>
      <c r="D30" s="207">
        <v>136023</v>
      </c>
      <c r="E30" s="222">
        <v>113.1</v>
      </c>
      <c r="F30" s="223">
        <v>107.8</v>
      </c>
    </row>
  </sheetData>
  <mergeCells count="2">
    <mergeCell ref="A1:F1"/>
    <mergeCell ref="E2:F2"/>
  </mergeCells>
  <printOptions horizontalCentered="1"/>
  <pageMargins left="0.786805555555556" right="0.786805555555556" top="0.786805555555556" bottom="0.944444444444444" header="0.5" footer="0.786805555555556"/>
  <pageSetup paperSize="9" firstPageNumber="76" fitToHeight="0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2022年剑阁县地方一般公共预算收入执行情况表</vt:lpstr>
      <vt:lpstr>2022年剑阁县地方一般公共预算支出执行情况表</vt:lpstr>
      <vt:lpstr>2022年剑阁县地方一般公共预算支出表</vt:lpstr>
      <vt:lpstr>2022年剑阁县地方一般公共预算收支执行情况平衡表</vt:lpstr>
      <vt:lpstr>2022年上级对剑阁县税收返还和转移支付补助预算表</vt:lpstr>
      <vt:lpstr>2022年剑阁县一般公共预算经济科目分类支出预算执行情况表</vt:lpstr>
      <vt:lpstr>2022年剑阁县预算内基本建设支出执行情况表</vt:lpstr>
      <vt:lpstr>2022年剑阁县重大投资项目情况表</vt:lpstr>
      <vt:lpstr>2022年剑阁县政府性基金收入执行情况表</vt:lpstr>
      <vt:lpstr>2022年剑阁县政府性基金支出执行情况表</vt:lpstr>
      <vt:lpstr>2022年剑阁县政府性基金预算收支平衡表</vt:lpstr>
      <vt:lpstr>2022年上级对剑阁县政府性基金转移支付补助执行情况表</vt:lpstr>
      <vt:lpstr>2022年剑阁县国有资本经营收入预算执行情况表</vt:lpstr>
      <vt:lpstr>2022年剑阁县国有资本经营支出预算执行情况表</vt:lpstr>
      <vt:lpstr>2022年剑阁县社会保险基金收入执行情况表</vt:lpstr>
      <vt:lpstr>2022年剑阁县社会保险基金支出执行情况表</vt:lpstr>
      <vt:lpstr>2022年剑阁县社会保险基金结余执行情况表</vt:lpstr>
      <vt:lpstr>2022年剑阁县社会保险基金收支平衡表</vt:lpstr>
      <vt:lpstr>2022年“四本预算”收支执行情况表</vt:lpstr>
      <vt:lpstr>2022年剑阁县地方政府债务情况表</vt:lpstr>
      <vt:lpstr>2022年剑阁县地方政府债券使用情况表</vt:lpstr>
      <vt:lpstr>2022年剑阁县本级一般公共预算经济分类科目基本支出执行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我有一个小小的科员梦</cp:lastModifiedBy>
  <dcterms:created xsi:type="dcterms:W3CDTF">2022-01-03T00:08:00Z</dcterms:created>
  <dcterms:modified xsi:type="dcterms:W3CDTF">2023-11-27T03:54:40Z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86C5323930354C768DCAB62C32D2FC72</vt:lpwstr>
  </property>
</Properties>
</file>