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790" windowHeight="12000"/>
  </bookViews>
  <sheets>
    <sheet name="2024第二批" sheetId="2" r:id="rId1"/>
  </sheets>
  <definedNames>
    <definedName name="_xlnm._FilterDatabase" localSheetId="0" hidden="1">'2024第二批'!$A$2:$P$39</definedName>
    <definedName name="_xlnm.Print_Titles" localSheetId="0">'2024第二批'!$1:$2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<sst xmlns="http://schemas.openxmlformats.org/spreadsheetml/2006/main" count="267" uniqueCount="122">
  <si>
    <t>剑阁县2024年度第三批通村组水泥路及提升改造工程项目表</t>
  </si>
  <si>
    <t>序号</t>
  </si>
  <si>
    <t>乡镇
名称</t>
  </si>
  <si>
    <t>项目村</t>
  </si>
  <si>
    <t>计划
里程（km）</t>
  </si>
  <si>
    <t>路面
宽度
（m）</t>
  </si>
  <si>
    <t>路面
等级</t>
  </si>
  <si>
    <t>路面
类型</t>
  </si>
  <si>
    <t>实施
年度</t>
  </si>
  <si>
    <t>建设地点</t>
  </si>
  <si>
    <t>总投资   （万元）</t>
  </si>
  <si>
    <t>补助资金 （万元）</t>
  </si>
  <si>
    <t>其他资金 （万元）</t>
  </si>
  <si>
    <t>业主单位</t>
  </si>
  <si>
    <t>安保
护栏（km）</t>
  </si>
  <si>
    <t>备注</t>
  </si>
  <si>
    <t>合计</t>
  </si>
  <si>
    <t>白龙镇</t>
  </si>
  <si>
    <t>前途村</t>
  </si>
  <si>
    <t>四级公路</t>
  </si>
  <si>
    <t>水泥混凝土
路面</t>
  </si>
  <si>
    <t>村干道至四组</t>
  </si>
  <si>
    <t>白龙镇人民政府</t>
  </si>
  <si>
    <t>王杰</t>
  </si>
  <si>
    <t>远大村</t>
  </si>
  <si>
    <t>村干道至三组</t>
  </si>
  <si>
    <t>店子镇</t>
  </si>
  <si>
    <t>元丰村</t>
  </si>
  <si>
    <t>沥青混凝土
路面</t>
  </si>
  <si>
    <t>店子镇人民政府</t>
  </si>
  <si>
    <t>登高村</t>
  </si>
  <si>
    <t>登高村四组至杨村镇三合村</t>
  </si>
  <si>
    <t>尖山村</t>
  </si>
  <si>
    <t>尖山三组至登高村四组</t>
  </si>
  <si>
    <t>公兴镇</t>
  </si>
  <si>
    <t>金铃村</t>
  </si>
  <si>
    <t>村干道至一、二、三组</t>
  </si>
  <si>
    <t>公兴镇人民政府</t>
  </si>
  <si>
    <t>鹤龄镇</t>
  </si>
  <si>
    <t>化林村</t>
  </si>
  <si>
    <t>村干道至六组</t>
  </si>
  <si>
    <t>鹤龄镇人民政府</t>
  </si>
  <si>
    <t>剑门关镇</t>
  </si>
  <si>
    <t>新龙村</t>
  </si>
  <si>
    <t>青张路口至新龙村养殖场</t>
  </si>
  <si>
    <t>剑阁县县道公路养护段</t>
  </si>
  <si>
    <t>江口镇</t>
  </si>
  <si>
    <t>闻江社区</t>
  </si>
  <si>
    <t>江口镇江口大桥至昭化区界新建2.65公里、6.5米宽及维修整治</t>
  </si>
  <si>
    <t>剑阁县交通建设发展（集团）有限公司</t>
  </si>
  <si>
    <t>包秀萍</t>
  </si>
  <si>
    <t>新禾村</t>
  </si>
  <si>
    <t>沥青混凝土路面</t>
  </si>
  <si>
    <t>江口镇江口大桥至新禾村委会维修整治0.65公里、宽7m</t>
  </si>
  <si>
    <t>江口镇新禾村6组新建道路0.519公里，维修整治0.22公里，宽3.5米，挡墙30米长，4米高，2米宽</t>
  </si>
  <si>
    <t>七林村</t>
  </si>
  <si>
    <t>江口镇人民政府</t>
  </si>
  <si>
    <t>金仙镇</t>
  </si>
  <si>
    <t>玉台村</t>
  </si>
  <si>
    <t>金仙镇人民政府</t>
  </si>
  <si>
    <t>开封镇</t>
  </si>
  <si>
    <t>文庙社区</t>
  </si>
  <si>
    <t>开封镇政府至下河街</t>
  </si>
  <si>
    <t>国光村</t>
  </si>
  <si>
    <t>村干道至一组</t>
  </si>
  <si>
    <t>开封镇人民政府</t>
  </si>
  <si>
    <t>高池村</t>
  </si>
  <si>
    <t>村干道至一组、二组</t>
  </si>
  <si>
    <t>柳沟镇</t>
  </si>
  <si>
    <t>太平村</t>
  </si>
  <si>
    <t>柳西路银杏树路口至太平村（大队林）</t>
  </si>
  <si>
    <t>柳沟镇人民政府</t>
  </si>
  <si>
    <t>木马镇</t>
  </si>
  <si>
    <t>柏垭村</t>
  </si>
  <si>
    <t>木马镇人民政府</t>
  </si>
  <si>
    <t>普安镇</t>
  </si>
  <si>
    <t>飞凤村</t>
  </si>
  <si>
    <t>飞凤村村道公路维修整治挡防工程</t>
  </si>
  <si>
    <t>普安镇人民政府</t>
  </si>
  <si>
    <t>青碑村</t>
  </si>
  <si>
    <t>青碑村至老鹰嘴水库</t>
  </si>
  <si>
    <t>石婷婷</t>
  </si>
  <si>
    <t>桥梁</t>
  </si>
  <si>
    <t>青碑村新建桥梁</t>
  </si>
  <si>
    <t>二郎村</t>
  </si>
  <si>
    <t>普安镇金钟村至二郎村新建道路2.6公里、6.5m宽；维修整治0.6公里。</t>
  </si>
  <si>
    <t>营盘社区</t>
  </si>
  <si>
    <t>普安镇二郎村至营盘社区新建道路1.8公里、6.5米宽；村道维修整治1.1公里。</t>
  </si>
  <si>
    <t>民主村</t>
  </si>
  <si>
    <t>村干道至五组</t>
  </si>
  <si>
    <t>村干道至四、五、六组</t>
  </si>
  <si>
    <t>王河镇</t>
  </si>
  <si>
    <t>龙凤村</t>
  </si>
  <si>
    <t>龙凤村剑南粮油园区桥梁维修整治</t>
  </si>
  <si>
    <t>王河镇人民政府</t>
  </si>
  <si>
    <t>下寺镇</t>
  </si>
  <si>
    <t>小剑村</t>
  </si>
  <si>
    <t>小剑村剑北粮油园区新建道路（含基础开挖）1.2公里，道路加宽1公里。</t>
  </si>
  <si>
    <t>中心村</t>
  </si>
  <si>
    <t>金色家园至漆树沟3.3公里，286路口至张玉成1.9公里。</t>
  </si>
  <si>
    <t>雷鸣社区</t>
  </si>
  <si>
    <t>场镇至三组</t>
  </si>
  <si>
    <t>下寺镇人民政府</t>
  </si>
  <si>
    <t>桅杆村</t>
  </si>
  <si>
    <t>桅杆村至青川界</t>
  </si>
  <si>
    <t>翰林社区</t>
  </si>
  <si>
    <t>村干道至七、八组</t>
  </si>
  <si>
    <t>修城社区</t>
  </si>
  <si>
    <t>村干道至三、四组</t>
  </si>
  <si>
    <t>盐店镇</t>
  </si>
  <si>
    <t>红花村</t>
  </si>
  <si>
    <t>盐店镇人民政府</t>
  </si>
  <si>
    <t>羊岭镇</t>
  </si>
  <si>
    <t>庙坝村</t>
  </si>
  <si>
    <t>村干道至三、八、十组</t>
  </si>
  <si>
    <t>羊岭镇人民政府</t>
  </si>
  <si>
    <t>石城社区</t>
  </si>
  <si>
    <t>羊岭场镇至石城社区</t>
  </si>
  <si>
    <t>元山镇</t>
  </si>
  <si>
    <t>粮丰村</t>
  </si>
  <si>
    <t>村干道至一、九组</t>
  </si>
  <si>
    <t>元山镇人民政府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</si>
</sst>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24"/>
      <name val="方正小标宋简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39"/>
  <sheetViews>
    <sheetView tabSelected="1" topLeftCell="E3" workbookViewId="0">
      <selection activeCell="H12" sqref="H12"/>
    </sheetView>
  </sheetViews>
  <sheetFormatPr defaultColWidth="9" defaultRowHeight="40" customHeight="1"/>
  <cols>
    <col min="1" max="1" width="5.5" style="3" customWidth="1"/>
    <col min="2" max="2" width="10.8916666666667" style="4" customWidth="1"/>
    <col min="3" max="3" width="8.775" style="4" customWidth="1"/>
    <col min="4" max="4" width="9.125" style="1" customWidth="1"/>
    <col min="5" max="5" width="7.875" style="1" customWidth="1"/>
    <col min="6" max="6" width="9.875" style="1" customWidth="1"/>
    <col min="7" max="7" width="12.775" style="1" customWidth="1"/>
    <col min="8" max="8" width="7.89166666666667" style="1" customWidth="1"/>
    <col min="9" max="9" width="26" style="1" customWidth="1"/>
    <col min="10" max="12" width="11.5" style="1" customWidth="1"/>
    <col min="13" max="13" width="17.875" style="5" customWidth="1"/>
    <col min="14" max="14" width="8.775" style="1" customWidth="1"/>
    <col min="15" max="15" width="12" style="4" customWidth="1"/>
    <col min="16" max="16" width="9" style="1" hidden="1" customWidth="1"/>
    <col min="17" max="16384" width="9" style="1"/>
  </cols>
  <sheetData>
    <row r="1" ht="42" customHeight="1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15"/>
      <c r="N1" s="6"/>
      <c r="O1" s="6"/>
    </row>
    <row r="2" ht="60" customHeight="1" spans="1:15">
      <c r="A2" s="7" t="s">
        <v>1</v>
      </c>
      <c r="B2" s="8" t="s">
        <v>2</v>
      </c>
      <c r="C2" s="7" t="s">
        <v>3</v>
      </c>
      <c r="D2" s="7" t="s">
        <v>4</v>
      </c>
      <c r="E2" s="9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16" t="s">
        <v>12</v>
      </c>
      <c r="M2" s="7" t="s">
        <v>13</v>
      </c>
      <c r="N2" s="9" t="s">
        <v>14</v>
      </c>
      <c r="O2" s="17" t="s">
        <v>15</v>
      </c>
    </row>
    <row r="3" ht="41" customHeight="1" spans="1:15">
      <c r="A3" s="7" t="s">
        <v>16</v>
      </c>
      <c r="B3" s="7"/>
      <c r="C3" s="7"/>
      <c r="D3" s="7">
        <v>70.32</v>
      </c>
      <c r="E3" s="7"/>
      <c r="F3" s="7"/>
      <c r="G3" s="7"/>
      <c r="H3" s="7"/>
      <c r="I3" s="7"/>
      <c r="J3" s="7">
        <v>4866.11</v>
      </c>
      <c r="K3" s="7">
        <v>3244.07</v>
      </c>
      <c r="L3" s="16">
        <v>1622.04</v>
      </c>
      <c r="M3" s="7"/>
      <c r="N3" s="17">
        <v>7.4</v>
      </c>
      <c r="O3" s="18"/>
    </row>
    <row r="4" ht="43" customHeight="1" spans="1:16">
      <c r="A4" s="10">
        <v>1</v>
      </c>
      <c r="B4" s="10" t="s">
        <v>17</v>
      </c>
      <c r="C4" s="11" t="s">
        <v>18</v>
      </c>
      <c r="D4" s="10">
        <v>0.6</v>
      </c>
      <c r="E4" s="10">
        <v>3.5</v>
      </c>
      <c r="F4" s="11" t="s">
        <v>19</v>
      </c>
      <c r="G4" s="10" t="s">
        <v>20</v>
      </c>
      <c r="H4" s="11">
        <v>2024</v>
      </c>
      <c r="I4" s="10" t="s">
        <v>21</v>
      </c>
      <c r="J4" s="10">
        <f t="shared" ref="J4:J13" si="0">K4*1.5</f>
        <v>39.15</v>
      </c>
      <c r="K4" s="19">
        <v>26.1</v>
      </c>
      <c r="L4" s="10">
        <f t="shared" ref="L4:L13" si="1">J4-K4</f>
        <v>13.05</v>
      </c>
      <c r="M4" s="10" t="s">
        <v>22</v>
      </c>
      <c r="N4" s="10">
        <v>0.06</v>
      </c>
      <c r="O4" s="12"/>
      <c r="P4" s="1" t="s">
        <v>23</v>
      </c>
    </row>
    <row r="5" ht="43" customHeight="1" spans="1:16">
      <c r="A5" s="10">
        <v>2</v>
      </c>
      <c r="B5" s="10" t="s">
        <v>17</v>
      </c>
      <c r="C5" s="11" t="s">
        <v>24</v>
      </c>
      <c r="D5" s="10">
        <v>1.6</v>
      </c>
      <c r="E5" s="10">
        <v>3.5</v>
      </c>
      <c r="F5" s="11" t="s">
        <v>19</v>
      </c>
      <c r="G5" s="10" t="s">
        <v>20</v>
      </c>
      <c r="H5" s="11">
        <v>2024</v>
      </c>
      <c r="I5" s="10" t="s">
        <v>25</v>
      </c>
      <c r="J5" s="19">
        <f t="shared" si="0"/>
        <v>104.4</v>
      </c>
      <c r="K5" s="19">
        <v>69.6</v>
      </c>
      <c r="L5" s="19">
        <f t="shared" si="1"/>
        <v>34.8</v>
      </c>
      <c r="M5" s="10" t="s">
        <v>22</v>
      </c>
      <c r="N5" s="10">
        <v>0.16</v>
      </c>
      <c r="O5" s="12"/>
      <c r="P5" s="1" t="s">
        <v>23</v>
      </c>
    </row>
    <row r="6" ht="43" customHeight="1" spans="1:16">
      <c r="A6" s="10">
        <v>3</v>
      </c>
      <c r="B6" s="10" t="s">
        <v>26</v>
      </c>
      <c r="C6" s="11" t="s">
        <v>27</v>
      </c>
      <c r="D6" s="10">
        <v>1.7</v>
      </c>
      <c r="E6" s="10">
        <v>3.5</v>
      </c>
      <c r="F6" s="11" t="s">
        <v>19</v>
      </c>
      <c r="G6" s="10" t="s">
        <v>28</v>
      </c>
      <c r="H6" s="11">
        <v>2024</v>
      </c>
      <c r="I6" s="10" t="s">
        <v>25</v>
      </c>
      <c r="J6" s="19">
        <f t="shared" si="0"/>
        <v>110.925</v>
      </c>
      <c r="K6" s="10">
        <f>D6*43.5</f>
        <v>73.95</v>
      </c>
      <c r="L6" s="19">
        <f t="shared" si="1"/>
        <v>36.975</v>
      </c>
      <c r="M6" s="10" t="s">
        <v>29</v>
      </c>
      <c r="N6" s="11">
        <v>0.17</v>
      </c>
      <c r="O6" s="12"/>
      <c r="P6" s="1" t="s">
        <v>23</v>
      </c>
    </row>
    <row r="7" ht="43" customHeight="1" spans="1:16">
      <c r="A7" s="10">
        <v>4</v>
      </c>
      <c r="B7" s="12" t="s">
        <v>26</v>
      </c>
      <c r="C7" s="12" t="s">
        <v>30</v>
      </c>
      <c r="D7" s="12">
        <v>1.9</v>
      </c>
      <c r="E7" s="12">
        <v>3.5</v>
      </c>
      <c r="F7" s="11" t="s">
        <v>19</v>
      </c>
      <c r="G7" s="10" t="s">
        <v>20</v>
      </c>
      <c r="H7" s="11">
        <v>2024</v>
      </c>
      <c r="I7" s="12" t="s">
        <v>31</v>
      </c>
      <c r="J7" s="10">
        <f t="shared" si="0"/>
        <v>116.85</v>
      </c>
      <c r="K7" s="12">
        <f>D7*41</f>
        <v>77.9</v>
      </c>
      <c r="L7" s="10">
        <f t="shared" si="1"/>
        <v>38.95</v>
      </c>
      <c r="M7" s="20" t="s">
        <v>29</v>
      </c>
      <c r="N7" s="12"/>
      <c r="O7" s="12"/>
      <c r="P7" s="1" t="s">
        <v>23</v>
      </c>
    </row>
    <row r="8" ht="43" customHeight="1" spans="1:16">
      <c r="A8" s="10">
        <v>5</v>
      </c>
      <c r="B8" s="12" t="s">
        <v>26</v>
      </c>
      <c r="C8" s="12" t="s">
        <v>32</v>
      </c>
      <c r="D8" s="12">
        <v>1.6</v>
      </c>
      <c r="E8" s="12">
        <v>3.5</v>
      </c>
      <c r="F8" s="11" t="s">
        <v>19</v>
      </c>
      <c r="G8" s="10" t="s">
        <v>20</v>
      </c>
      <c r="H8" s="11">
        <v>2024</v>
      </c>
      <c r="I8" s="12" t="s">
        <v>33</v>
      </c>
      <c r="J8" s="10">
        <f t="shared" si="0"/>
        <v>98.4</v>
      </c>
      <c r="K8" s="12">
        <f>D8*41</f>
        <v>65.6</v>
      </c>
      <c r="L8" s="10">
        <f t="shared" si="1"/>
        <v>32.8</v>
      </c>
      <c r="M8" s="20" t="s">
        <v>29</v>
      </c>
      <c r="N8" s="12"/>
      <c r="O8" s="12"/>
      <c r="P8" s="1" t="s">
        <v>23</v>
      </c>
    </row>
    <row r="9" ht="43" customHeight="1" spans="1:16">
      <c r="A9" s="10">
        <v>6</v>
      </c>
      <c r="B9" s="12" t="s">
        <v>34</v>
      </c>
      <c r="C9" s="12" t="s">
        <v>35</v>
      </c>
      <c r="D9" s="12">
        <v>3</v>
      </c>
      <c r="E9" s="10">
        <v>1.5</v>
      </c>
      <c r="F9" s="11" t="s">
        <v>19</v>
      </c>
      <c r="G9" s="10" t="s">
        <v>20</v>
      </c>
      <c r="H9" s="11">
        <v>2024</v>
      </c>
      <c r="I9" s="20" t="s">
        <v>36</v>
      </c>
      <c r="J9" s="10">
        <f t="shared" si="0"/>
        <v>88.02</v>
      </c>
      <c r="K9" s="19">
        <v>58.68</v>
      </c>
      <c r="L9" s="10">
        <f t="shared" si="1"/>
        <v>29.34</v>
      </c>
      <c r="M9" s="20" t="s">
        <v>37</v>
      </c>
      <c r="N9" s="11">
        <v>0.3</v>
      </c>
      <c r="O9" s="12"/>
      <c r="P9" s="1" t="s">
        <v>23</v>
      </c>
    </row>
    <row r="10" ht="43" customHeight="1" spans="1:16">
      <c r="A10" s="10">
        <v>7</v>
      </c>
      <c r="B10" s="10" t="s">
        <v>38</v>
      </c>
      <c r="C10" s="11" t="s">
        <v>39</v>
      </c>
      <c r="D10" s="10">
        <v>2</v>
      </c>
      <c r="E10" s="10">
        <v>1</v>
      </c>
      <c r="F10" s="11" t="s">
        <v>19</v>
      </c>
      <c r="G10" s="10" t="s">
        <v>20</v>
      </c>
      <c r="H10" s="11">
        <v>2024</v>
      </c>
      <c r="I10" s="10" t="s">
        <v>40</v>
      </c>
      <c r="J10" s="19">
        <f t="shared" si="0"/>
        <v>58.68</v>
      </c>
      <c r="K10" s="19">
        <v>39.12</v>
      </c>
      <c r="L10" s="19">
        <f t="shared" si="1"/>
        <v>19.56</v>
      </c>
      <c r="M10" s="10" t="s">
        <v>41</v>
      </c>
      <c r="N10" s="10">
        <v>0.2</v>
      </c>
      <c r="O10" s="12"/>
      <c r="P10" s="1" t="s">
        <v>23</v>
      </c>
    </row>
    <row r="11" s="1" customFormat="1" ht="62" customHeight="1" spans="1:16">
      <c r="A11" s="10">
        <v>8</v>
      </c>
      <c r="B11" s="10" t="s">
        <v>42</v>
      </c>
      <c r="C11" s="10" t="s">
        <v>43</v>
      </c>
      <c r="D11" s="10">
        <v>4</v>
      </c>
      <c r="E11" s="10">
        <v>1</v>
      </c>
      <c r="F11" s="11" t="s">
        <v>19</v>
      </c>
      <c r="G11" s="10" t="s">
        <v>20</v>
      </c>
      <c r="H11" s="11">
        <v>2024</v>
      </c>
      <c r="I11" s="10" t="s">
        <v>44</v>
      </c>
      <c r="J11" s="19">
        <f t="shared" si="0"/>
        <v>118.2</v>
      </c>
      <c r="K11" s="19">
        <v>78.8</v>
      </c>
      <c r="L11" s="19">
        <f t="shared" si="1"/>
        <v>39.4</v>
      </c>
      <c r="M11" s="10" t="s">
        <v>45</v>
      </c>
      <c r="N11" s="11">
        <v>0.4</v>
      </c>
      <c r="O11" s="12"/>
      <c r="P11" s="1" t="s">
        <v>23</v>
      </c>
    </row>
    <row r="12" s="1" customFormat="1" ht="67" customHeight="1" spans="1:16">
      <c r="A12" s="10">
        <v>9</v>
      </c>
      <c r="B12" s="10" t="s">
        <v>46</v>
      </c>
      <c r="C12" s="11" t="s">
        <v>47</v>
      </c>
      <c r="D12" s="10">
        <v>2.65</v>
      </c>
      <c r="E12" s="10">
        <v>6.5</v>
      </c>
      <c r="F12" s="11" t="s">
        <v>19</v>
      </c>
      <c r="G12" s="10" t="s">
        <v>20</v>
      </c>
      <c r="H12" s="11">
        <v>2024</v>
      </c>
      <c r="I12" s="10" t="s">
        <v>48</v>
      </c>
      <c r="J12" s="19">
        <f t="shared" si="0"/>
        <v>307.5</v>
      </c>
      <c r="K12" s="21">
        <v>205</v>
      </c>
      <c r="L12" s="19">
        <f t="shared" si="1"/>
        <v>102.5</v>
      </c>
      <c r="M12" s="10" t="s">
        <v>49</v>
      </c>
      <c r="N12" s="10">
        <v>0.26</v>
      </c>
      <c r="O12" s="12"/>
      <c r="P12" s="1" t="s">
        <v>50</v>
      </c>
    </row>
    <row r="13" s="1" customFormat="1" ht="43" customHeight="1" spans="1:16">
      <c r="A13" s="13">
        <v>10</v>
      </c>
      <c r="B13" s="13" t="s">
        <v>46</v>
      </c>
      <c r="C13" s="13" t="s">
        <v>51</v>
      </c>
      <c r="D13" s="10">
        <v>0.65</v>
      </c>
      <c r="E13" s="10">
        <v>7</v>
      </c>
      <c r="F13" s="13" t="s">
        <v>19</v>
      </c>
      <c r="G13" s="10" t="s">
        <v>52</v>
      </c>
      <c r="H13" s="13">
        <v>2024</v>
      </c>
      <c r="I13" s="10" t="s">
        <v>53</v>
      </c>
      <c r="J13" s="10">
        <f t="shared" si="0"/>
        <v>117.15</v>
      </c>
      <c r="K13" s="19">
        <v>78.1</v>
      </c>
      <c r="L13" s="10">
        <f t="shared" si="1"/>
        <v>39.05</v>
      </c>
      <c r="M13" s="10" t="s">
        <v>49</v>
      </c>
      <c r="N13" s="10">
        <v>0.65</v>
      </c>
      <c r="O13" s="12"/>
      <c r="P13" s="1" t="s">
        <v>50</v>
      </c>
    </row>
    <row r="14" s="1" customFormat="1" ht="55" customHeight="1" spans="1:16">
      <c r="A14" s="14"/>
      <c r="B14" s="14"/>
      <c r="C14" s="14" t="s">
        <v>51</v>
      </c>
      <c r="D14" s="10">
        <v>0.74</v>
      </c>
      <c r="E14" s="10">
        <v>3.5</v>
      </c>
      <c r="F14" s="14"/>
      <c r="G14" s="10" t="s">
        <v>20</v>
      </c>
      <c r="H14" s="14"/>
      <c r="I14" s="10" t="s">
        <v>54</v>
      </c>
      <c r="J14" s="22">
        <f>K14+L14</f>
        <v>70.56825</v>
      </c>
      <c r="K14" s="22">
        <v>47.0455</v>
      </c>
      <c r="L14" s="22">
        <f>K14/2</f>
        <v>23.52275</v>
      </c>
      <c r="M14" s="10" t="s">
        <v>49</v>
      </c>
      <c r="N14" s="11">
        <v>0.052</v>
      </c>
      <c r="O14" s="12"/>
      <c r="P14" s="1" t="s">
        <v>50</v>
      </c>
    </row>
    <row r="15" ht="43" customHeight="1" spans="1:16">
      <c r="A15" s="10">
        <v>11</v>
      </c>
      <c r="B15" s="10" t="s">
        <v>46</v>
      </c>
      <c r="C15" s="11" t="s">
        <v>55</v>
      </c>
      <c r="D15" s="10">
        <v>0.5</v>
      </c>
      <c r="E15" s="10">
        <v>3.5</v>
      </c>
      <c r="F15" s="11" t="s">
        <v>19</v>
      </c>
      <c r="G15" s="10" t="s">
        <v>20</v>
      </c>
      <c r="H15" s="11">
        <v>2024</v>
      </c>
      <c r="I15" s="10" t="s">
        <v>25</v>
      </c>
      <c r="J15" s="10">
        <f t="shared" ref="J15:J39" si="2">K15*1.5</f>
        <v>32.625</v>
      </c>
      <c r="K15" s="19">
        <v>21.75</v>
      </c>
      <c r="L15" s="10">
        <f t="shared" ref="L15:L39" si="3">J15-K15</f>
        <v>10.875</v>
      </c>
      <c r="M15" s="10" t="s">
        <v>56</v>
      </c>
      <c r="N15" s="11">
        <v>0.05</v>
      </c>
      <c r="O15" s="12"/>
      <c r="P15" s="1" t="s">
        <v>23</v>
      </c>
    </row>
    <row r="16" ht="43" customHeight="1" spans="1:16">
      <c r="A16" s="10">
        <v>12</v>
      </c>
      <c r="B16" s="10" t="s">
        <v>57</v>
      </c>
      <c r="C16" s="11" t="s">
        <v>58</v>
      </c>
      <c r="D16" s="10">
        <v>2</v>
      </c>
      <c r="E16" s="10">
        <v>3.5</v>
      </c>
      <c r="F16" s="11" t="s">
        <v>19</v>
      </c>
      <c r="G16" s="10" t="s">
        <v>20</v>
      </c>
      <c r="H16" s="11">
        <v>2024</v>
      </c>
      <c r="I16" s="10" t="s">
        <v>40</v>
      </c>
      <c r="J16" s="19">
        <f t="shared" si="2"/>
        <v>130.5</v>
      </c>
      <c r="K16" s="19">
        <v>87</v>
      </c>
      <c r="L16" s="19">
        <f t="shared" si="3"/>
        <v>43.5</v>
      </c>
      <c r="M16" s="10" t="s">
        <v>59</v>
      </c>
      <c r="N16" s="11">
        <v>0.2</v>
      </c>
      <c r="O16" s="12"/>
      <c r="P16" s="1" t="s">
        <v>23</v>
      </c>
    </row>
    <row r="17" s="1" customFormat="1" ht="43" customHeight="1" spans="1:16">
      <c r="A17" s="10">
        <v>13</v>
      </c>
      <c r="B17" s="12" t="s">
        <v>60</v>
      </c>
      <c r="C17" s="12" t="s">
        <v>61</v>
      </c>
      <c r="D17" s="12">
        <v>0.2</v>
      </c>
      <c r="E17" s="10">
        <v>7</v>
      </c>
      <c r="F17" s="11" t="s">
        <v>19</v>
      </c>
      <c r="G17" s="10" t="s">
        <v>28</v>
      </c>
      <c r="H17" s="11">
        <v>2024</v>
      </c>
      <c r="I17" s="20" t="s">
        <v>62</v>
      </c>
      <c r="J17" s="19">
        <f t="shared" si="2"/>
        <v>19.65</v>
      </c>
      <c r="K17" s="19">
        <v>13.1</v>
      </c>
      <c r="L17" s="19">
        <f t="shared" si="3"/>
        <v>6.55</v>
      </c>
      <c r="M17" s="10" t="s">
        <v>49</v>
      </c>
      <c r="N17" s="10"/>
      <c r="O17" s="12"/>
      <c r="P17" s="1" t="s">
        <v>23</v>
      </c>
    </row>
    <row r="18" ht="43" customHeight="1" spans="1:16">
      <c r="A18" s="10">
        <v>14</v>
      </c>
      <c r="B18" s="12" t="s">
        <v>60</v>
      </c>
      <c r="C18" s="12" t="s">
        <v>63</v>
      </c>
      <c r="D18" s="12">
        <v>0.8</v>
      </c>
      <c r="E18" s="10">
        <v>3.5</v>
      </c>
      <c r="F18" s="11" t="s">
        <v>19</v>
      </c>
      <c r="G18" s="10" t="s">
        <v>28</v>
      </c>
      <c r="H18" s="11">
        <v>2024</v>
      </c>
      <c r="I18" s="20" t="s">
        <v>64</v>
      </c>
      <c r="J18" s="19">
        <f t="shared" si="2"/>
        <v>49.2</v>
      </c>
      <c r="K18" s="19">
        <v>32.8</v>
      </c>
      <c r="L18" s="19">
        <f t="shared" si="3"/>
        <v>16.4</v>
      </c>
      <c r="M18" s="10" t="s">
        <v>65</v>
      </c>
      <c r="N18" s="10"/>
      <c r="O18" s="12"/>
      <c r="P18" s="1" t="s">
        <v>23</v>
      </c>
    </row>
    <row r="19" ht="43" customHeight="1" spans="1:16">
      <c r="A19" s="10">
        <v>15</v>
      </c>
      <c r="B19" s="10" t="s">
        <v>60</v>
      </c>
      <c r="C19" s="11" t="s">
        <v>66</v>
      </c>
      <c r="D19" s="10">
        <v>1.2</v>
      </c>
      <c r="E19" s="10">
        <v>3.5</v>
      </c>
      <c r="F19" s="11" t="s">
        <v>19</v>
      </c>
      <c r="G19" s="10" t="s">
        <v>28</v>
      </c>
      <c r="H19" s="11">
        <v>2024</v>
      </c>
      <c r="I19" s="10" t="s">
        <v>67</v>
      </c>
      <c r="J19" s="19">
        <f t="shared" si="2"/>
        <v>78.3</v>
      </c>
      <c r="K19" s="10">
        <v>52.2</v>
      </c>
      <c r="L19" s="19">
        <f t="shared" si="3"/>
        <v>26.1</v>
      </c>
      <c r="M19" s="10" t="s">
        <v>65</v>
      </c>
      <c r="N19" s="11">
        <v>0.12</v>
      </c>
      <c r="O19" s="12"/>
      <c r="P19" s="1" t="s">
        <v>23</v>
      </c>
    </row>
    <row r="20" s="1" customFormat="1" ht="43" customHeight="1" spans="1:16">
      <c r="A20" s="10">
        <v>16</v>
      </c>
      <c r="B20" s="10" t="s">
        <v>68</v>
      </c>
      <c r="C20" s="11" t="s">
        <v>69</v>
      </c>
      <c r="D20" s="10">
        <v>1</v>
      </c>
      <c r="E20" s="10">
        <v>3.5</v>
      </c>
      <c r="F20" s="11" t="s">
        <v>19</v>
      </c>
      <c r="G20" s="10" t="s">
        <v>20</v>
      </c>
      <c r="H20" s="11">
        <v>2024</v>
      </c>
      <c r="I20" s="10" t="s">
        <v>70</v>
      </c>
      <c r="J20" s="10">
        <f t="shared" si="2"/>
        <v>65.25</v>
      </c>
      <c r="K20" s="19">
        <v>43.5</v>
      </c>
      <c r="L20" s="10">
        <f t="shared" si="3"/>
        <v>21.75</v>
      </c>
      <c r="M20" s="11" t="s">
        <v>71</v>
      </c>
      <c r="N20" s="11">
        <v>0.1</v>
      </c>
      <c r="O20" s="12"/>
      <c r="P20" s="1" t="s">
        <v>23</v>
      </c>
    </row>
    <row r="21" ht="43" customHeight="1" spans="1:16">
      <c r="A21" s="10">
        <v>17</v>
      </c>
      <c r="B21" s="12" t="s">
        <v>72</v>
      </c>
      <c r="C21" s="12" t="s">
        <v>73</v>
      </c>
      <c r="D21" s="12">
        <v>1.6</v>
      </c>
      <c r="E21" s="10">
        <v>3.5</v>
      </c>
      <c r="F21" s="11" t="s">
        <v>19</v>
      </c>
      <c r="G21" s="10" t="s">
        <v>20</v>
      </c>
      <c r="H21" s="11">
        <v>2024</v>
      </c>
      <c r="I21" s="12" t="s">
        <v>25</v>
      </c>
      <c r="J21" s="10">
        <f t="shared" si="2"/>
        <v>104.4</v>
      </c>
      <c r="K21" s="12">
        <v>69.6</v>
      </c>
      <c r="L21" s="10">
        <f t="shared" si="3"/>
        <v>34.8</v>
      </c>
      <c r="M21" s="20" t="s">
        <v>74</v>
      </c>
      <c r="N21" s="12">
        <v>1.6</v>
      </c>
      <c r="O21" s="12"/>
      <c r="P21" s="1" t="s">
        <v>23</v>
      </c>
    </row>
    <row r="22" s="1" customFormat="1" ht="43" customHeight="1" spans="1:16">
      <c r="A22" s="10">
        <v>18</v>
      </c>
      <c r="B22" s="12" t="s">
        <v>75</v>
      </c>
      <c r="C22" s="12" t="s">
        <v>76</v>
      </c>
      <c r="D22" s="12">
        <v>0.5</v>
      </c>
      <c r="E22" s="12">
        <v>4.5</v>
      </c>
      <c r="F22" s="11" t="s">
        <v>19</v>
      </c>
      <c r="G22" s="10" t="s">
        <v>20</v>
      </c>
      <c r="H22" s="11">
        <v>2024</v>
      </c>
      <c r="I22" s="20" t="s">
        <v>77</v>
      </c>
      <c r="J22" s="19">
        <f t="shared" si="2"/>
        <v>37.5</v>
      </c>
      <c r="K22" s="21">
        <v>25</v>
      </c>
      <c r="L22" s="19">
        <f t="shared" si="3"/>
        <v>12.5</v>
      </c>
      <c r="M22" s="10" t="s">
        <v>78</v>
      </c>
      <c r="N22" s="12"/>
      <c r="O22" s="12"/>
      <c r="P22" s="1" t="s">
        <v>50</v>
      </c>
    </row>
    <row r="23" s="1" customFormat="1" ht="43" customHeight="1" spans="1:16">
      <c r="A23" s="10">
        <v>19</v>
      </c>
      <c r="B23" s="12" t="s">
        <v>75</v>
      </c>
      <c r="C23" s="12" t="s">
        <v>79</v>
      </c>
      <c r="D23" s="12">
        <v>3.9</v>
      </c>
      <c r="E23" s="12">
        <v>4.5</v>
      </c>
      <c r="F23" s="11" t="s">
        <v>19</v>
      </c>
      <c r="G23" s="10" t="s">
        <v>20</v>
      </c>
      <c r="H23" s="11">
        <v>2024</v>
      </c>
      <c r="I23" s="20" t="s">
        <v>80</v>
      </c>
      <c r="J23" s="19">
        <f t="shared" si="2"/>
        <v>409.5</v>
      </c>
      <c r="K23" s="21">
        <v>273</v>
      </c>
      <c r="L23" s="19">
        <f t="shared" si="3"/>
        <v>136.5</v>
      </c>
      <c r="M23" s="10" t="s">
        <v>49</v>
      </c>
      <c r="N23" s="12">
        <v>0.39</v>
      </c>
      <c r="O23" s="20"/>
      <c r="P23" s="1" t="s">
        <v>81</v>
      </c>
    </row>
    <row r="24" s="1" customFormat="1" ht="43" customHeight="1" spans="1:16">
      <c r="A24" s="10">
        <v>20</v>
      </c>
      <c r="B24" s="12" t="s">
        <v>75</v>
      </c>
      <c r="C24" s="12" t="s">
        <v>79</v>
      </c>
      <c r="D24" s="12">
        <v>0.07</v>
      </c>
      <c r="E24" s="12">
        <v>6</v>
      </c>
      <c r="F24" s="11" t="s">
        <v>19</v>
      </c>
      <c r="G24" s="10" t="s">
        <v>82</v>
      </c>
      <c r="H24" s="11">
        <v>2024</v>
      </c>
      <c r="I24" s="20" t="s">
        <v>83</v>
      </c>
      <c r="J24" s="19">
        <f t="shared" si="2"/>
        <v>327</v>
      </c>
      <c r="K24" s="21">
        <v>218</v>
      </c>
      <c r="L24" s="19">
        <f t="shared" si="3"/>
        <v>109</v>
      </c>
      <c r="M24" s="10" t="s">
        <v>49</v>
      </c>
      <c r="N24" s="12"/>
      <c r="O24" s="12"/>
      <c r="P24" s="1" t="s">
        <v>50</v>
      </c>
    </row>
    <row r="25" s="2" customFormat="1" ht="43" customHeight="1" spans="1:16">
      <c r="A25" s="10">
        <v>21</v>
      </c>
      <c r="B25" s="10" t="s">
        <v>75</v>
      </c>
      <c r="C25" s="11" t="s">
        <v>84</v>
      </c>
      <c r="D25" s="10">
        <v>3.2</v>
      </c>
      <c r="E25" s="10">
        <v>6.5</v>
      </c>
      <c r="F25" s="11" t="s">
        <v>19</v>
      </c>
      <c r="G25" s="10" t="s">
        <v>20</v>
      </c>
      <c r="H25" s="11">
        <v>2024</v>
      </c>
      <c r="I25" s="10" t="s">
        <v>85</v>
      </c>
      <c r="J25" s="19">
        <f t="shared" si="2"/>
        <v>427.5</v>
      </c>
      <c r="K25" s="19">
        <v>285</v>
      </c>
      <c r="L25" s="19">
        <f t="shared" si="3"/>
        <v>142.5</v>
      </c>
      <c r="M25" s="10" t="s">
        <v>49</v>
      </c>
      <c r="N25" s="11">
        <v>0.32</v>
      </c>
      <c r="O25" s="12"/>
      <c r="P25" s="1" t="s">
        <v>50</v>
      </c>
    </row>
    <row r="26" s="1" customFormat="1" ht="43" customHeight="1" spans="1:16">
      <c r="A26" s="10">
        <v>22</v>
      </c>
      <c r="B26" s="10" t="s">
        <v>75</v>
      </c>
      <c r="C26" s="11" t="s">
        <v>86</v>
      </c>
      <c r="D26" s="10">
        <v>2.9</v>
      </c>
      <c r="E26" s="10">
        <v>6.5</v>
      </c>
      <c r="F26" s="11" t="s">
        <v>19</v>
      </c>
      <c r="G26" s="10" t="s">
        <v>20</v>
      </c>
      <c r="H26" s="11">
        <v>2024</v>
      </c>
      <c r="I26" s="10" t="s">
        <v>87</v>
      </c>
      <c r="J26" s="19">
        <f t="shared" si="2"/>
        <v>375</v>
      </c>
      <c r="K26" s="19">
        <v>250</v>
      </c>
      <c r="L26" s="19">
        <f t="shared" si="3"/>
        <v>125</v>
      </c>
      <c r="M26" s="10" t="s">
        <v>49</v>
      </c>
      <c r="N26" s="10">
        <v>0.18</v>
      </c>
      <c r="O26" s="12"/>
      <c r="P26" s="1" t="s">
        <v>50</v>
      </c>
    </row>
    <row r="27" ht="43" customHeight="1" spans="1:16">
      <c r="A27" s="10">
        <v>23</v>
      </c>
      <c r="B27" s="10" t="s">
        <v>75</v>
      </c>
      <c r="C27" s="11" t="s">
        <v>88</v>
      </c>
      <c r="D27" s="10">
        <v>1.8</v>
      </c>
      <c r="E27" s="10">
        <v>3.5</v>
      </c>
      <c r="F27" s="11" t="s">
        <v>19</v>
      </c>
      <c r="G27" s="10" t="s">
        <v>20</v>
      </c>
      <c r="H27" s="11">
        <v>2024</v>
      </c>
      <c r="I27" s="10" t="s">
        <v>89</v>
      </c>
      <c r="J27" s="10">
        <f t="shared" si="2"/>
        <v>117.45</v>
      </c>
      <c r="K27" s="19">
        <v>78.3</v>
      </c>
      <c r="L27" s="10">
        <f t="shared" si="3"/>
        <v>39.15</v>
      </c>
      <c r="M27" s="10" t="s">
        <v>78</v>
      </c>
      <c r="N27" s="10">
        <v>0.18</v>
      </c>
      <c r="O27" s="12"/>
      <c r="P27" s="1" t="s">
        <v>81</v>
      </c>
    </row>
    <row r="28" ht="43" customHeight="1" spans="1:16">
      <c r="A28" s="10">
        <v>24</v>
      </c>
      <c r="B28" s="10" t="s">
        <v>75</v>
      </c>
      <c r="C28" s="11" t="s">
        <v>76</v>
      </c>
      <c r="D28" s="10">
        <v>1.8</v>
      </c>
      <c r="E28" s="10">
        <v>3.5</v>
      </c>
      <c r="F28" s="11" t="s">
        <v>19</v>
      </c>
      <c r="G28" s="10" t="s">
        <v>20</v>
      </c>
      <c r="H28" s="11">
        <v>2024</v>
      </c>
      <c r="I28" s="10" t="s">
        <v>90</v>
      </c>
      <c r="J28" s="10">
        <f t="shared" si="2"/>
        <v>117.45</v>
      </c>
      <c r="K28" s="19">
        <v>78.3</v>
      </c>
      <c r="L28" s="10">
        <f t="shared" si="3"/>
        <v>39.15</v>
      </c>
      <c r="M28" s="10" t="s">
        <v>78</v>
      </c>
      <c r="N28" s="10">
        <v>0.18</v>
      </c>
      <c r="O28" s="12"/>
      <c r="P28" s="1" t="s">
        <v>81</v>
      </c>
    </row>
    <row r="29" s="1" customFormat="1" ht="43" customHeight="1" spans="1:16">
      <c r="A29" s="10">
        <v>25</v>
      </c>
      <c r="B29" s="10" t="s">
        <v>91</v>
      </c>
      <c r="C29" s="10" t="s">
        <v>92</v>
      </c>
      <c r="D29" s="10">
        <v>0.01</v>
      </c>
      <c r="E29" s="10">
        <v>1</v>
      </c>
      <c r="F29" s="11" t="s">
        <v>19</v>
      </c>
      <c r="G29" s="10" t="s">
        <v>20</v>
      </c>
      <c r="H29" s="11">
        <v>2024</v>
      </c>
      <c r="I29" s="10" t="s">
        <v>93</v>
      </c>
      <c r="J29" s="10">
        <f t="shared" si="2"/>
        <v>19.155</v>
      </c>
      <c r="K29" s="19">
        <v>12.77</v>
      </c>
      <c r="L29" s="10">
        <f t="shared" si="3"/>
        <v>6.385</v>
      </c>
      <c r="M29" s="10" t="s">
        <v>94</v>
      </c>
      <c r="N29" s="11"/>
      <c r="O29" s="12"/>
      <c r="P29" s="1" t="s">
        <v>50</v>
      </c>
    </row>
    <row r="30" s="1" customFormat="1" ht="43" customHeight="1" spans="1:16">
      <c r="A30" s="10">
        <v>26</v>
      </c>
      <c r="B30" s="10" t="s">
        <v>95</v>
      </c>
      <c r="C30" s="10" t="s">
        <v>96</v>
      </c>
      <c r="D30" s="10">
        <v>2.2</v>
      </c>
      <c r="E30" s="10">
        <v>4.5</v>
      </c>
      <c r="F30" s="11" t="s">
        <v>19</v>
      </c>
      <c r="G30" s="10" t="s">
        <v>20</v>
      </c>
      <c r="H30" s="10">
        <v>2024</v>
      </c>
      <c r="I30" s="10" t="s">
        <v>97</v>
      </c>
      <c r="J30" s="10">
        <f t="shared" si="2"/>
        <v>146.34</v>
      </c>
      <c r="K30" s="10">
        <v>97.56</v>
      </c>
      <c r="L30" s="10">
        <f t="shared" si="3"/>
        <v>48.78</v>
      </c>
      <c r="M30" s="10" t="s">
        <v>49</v>
      </c>
      <c r="N30" s="11">
        <v>0.22</v>
      </c>
      <c r="O30" s="12"/>
      <c r="P30" s="1" t="s">
        <v>81</v>
      </c>
    </row>
    <row r="31" s="1" customFormat="1" ht="43" customHeight="1" spans="1:16">
      <c r="A31" s="10">
        <v>27</v>
      </c>
      <c r="B31" s="10" t="s">
        <v>95</v>
      </c>
      <c r="C31" s="10" t="s">
        <v>98</v>
      </c>
      <c r="D31" s="10">
        <v>5.2</v>
      </c>
      <c r="E31" s="10">
        <v>1</v>
      </c>
      <c r="F31" s="11" t="s">
        <v>19</v>
      </c>
      <c r="G31" s="10" t="s">
        <v>20</v>
      </c>
      <c r="H31" s="10">
        <v>2024</v>
      </c>
      <c r="I31" s="10" t="s">
        <v>99</v>
      </c>
      <c r="J31" s="10">
        <f t="shared" si="2"/>
        <v>152.565</v>
      </c>
      <c r="K31" s="10">
        <v>101.71</v>
      </c>
      <c r="L31" s="10">
        <f t="shared" si="3"/>
        <v>50.855</v>
      </c>
      <c r="M31" s="10" t="s">
        <v>49</v>
      </c>
      <c r="N31" s="11">
        <v>0.52</v>
      </c>
      <c r="O31" s="12"/>
      <c r="P31" s="1" t="s">
        <v>81</v>
      </c>
    </row>
    <row r="32" ht="43" customHeight="1" spans="1:16">
      <c r="A32" s="10">
        <v>28</v>
      </c>
      <c r="B32" s="10" t="s">
        <v>95</v>
      </c>
      <c r="C32" s="11" t="s">
        <v>100</v>
      </c>
      <c r="D32" s="10">
        <v>2</v>
      </c>
      <c r="E32" s="10">
        <v>3.5</v>
      </c>
      <c r="F32" s="11" t="s">
        <v>19</v>
      </c>
      <c r="G32" s="10" t="s">
        <v>20</v>
      </c>
      <c r="H32" s="11">
        <v>2024</v>
      </c>
      <c r="I32" s="10" t="s">
        <v>101</v>
      </c>
      <c r="J32" s="19">
        <f t="shared" si="2"/>
        <v>123</v>
      </c>
      <c r="K32" s="19">
        <v>82</v>
      </c>
      <c r="L32" s="19">
        <f t="shared" si="3"/>
        <v>41</v>
      </c>
      <c r="M32" s="20" t="s">
        <v>102</v>
      </c>
      <c r="N32" s="11"/>
      <c r="O32" s="12"/>
      <c r="P32" s="1" t="s">
        <v>81</v>
      </c>
    </row>
    <row r="33" ht="43" customHeight="1" spans="1:16">
      <c r="A33" s="10">
        <v>29</v>
      </c>
      <c r="B33" s="12" t="s">
        <v>95</v>
      </c>
      <c r="C33" s="12" t="s">
        <v>103</v>
      </c>
      <c r="D33" s="12">
        <v>1.7</v>
      </c>
      <c r="E33" s="12">
        <v>4.5</v>
      </c>
      <c r="F33" s="11" t="s">
        <v>19</v>
      </c>
      <c r="G33" s="10" t="s">
        <v>20</v>
      </c>
      <c r="H33" s="11">
        <v>2024</v>
      </c>
      <c r="I33" s="12" t="s">
        <v>104</v>
      </c>
      <c r="J33" s="10">
        <f t="shared" si="2"/>
        <v>140.25</v>
      </c>
      <c r="K33" s="21">
        <v>93.5</v>
      </c>
      <c r="L33" s="10">
        <f t="shared" si="3"/>
        <v>46.75</v>
      </c>
      <c r="M33" s="20" t="s">
        <v>102</v>
      </c>
      <c r="N33" s="12">
        <v>0.17</v>
      </c>
      <c r="O33" s="12"/>
      <c r="P33" s="1" t="s">
        <v>81</v>
      </c>
    </row>
    <row r="34" ht="43" customHeight="1" spans="1:16">
      <c r="A34" s="10">
        <v>30</v>
      </c>
      <c r="B34" s="12" t="s">
        <v>95</v>
      </c>
      <c r="C34" s="12" t="s">
        <v>105</v>
      </c>
      <c r="D34" s="12">
        <v>1.7</v>
      </c>
      <c r="E34" s="12">
        <v>3.5</v>
      </c>
      <c r="F34" s="11" t="s">
        <v>19</v>
      </c>
      <c r="G34" s="10" t="s">
        <v>20</v>
      </c>
      <c r="H34" s="11">
        <v>2024</v>
      </c>
      <c r="I34" s="12" t="s">
        <v>106</v>
      </c>
      <c r="J34" s="10">
        <f t="shared" si="2"/>
        <v>110.925</v>
      </c>
      <c r="K34" s="21">
        <v>73.95</v>
      </c>
      <c r="L34" s="10">
        <f t="shared" si="3"/>
        <v>36.975</v>
      </c>
      <c r="M34" s="20" t="s">
        <v>102</v>
      </c>
      <c r="N34" s="12">
        <v>0.17</v>
      </c>
      <c r="O34" s="12"/>
      <c r="P34" s="1" t="s">
        <v>81</v>
      </c>
    </row>
    <row r="35" ht="43" customHeight="1" spans="1:16">
      <c r="A35" s="10">
        <v>31</v>
      </c>
      <c r="B35" s="12" t="s">
        <v>95</v>
      </c>
      <c r="C35" s="12" t="s">
        <v>107</v>
      </c>
      <c r="D35" s="12">
        <v>2</v>
      </c>
      <c r="E35" s="12">
        <v>3.5</v>
      </c>
      <c r="F35" s="11" t="s">
        <v>19</v>
      </c>
      <c r="G35" s="10" t="s">
        <v>20</v>
      </c>
      <c r="H35" s="11">
        <v>2024</v>
      </c>
      <c r="I35" s="12" t="s">
        <v>108</v>
      </c>
      <c r="J35" s="10">
        <f t="shared" si="2"/>
        <v>130.5</v>
      </c>
      <c r="K35" s="21">
        <v>87</v>
      </c>
      <c r="L35" s="10">
        <f t="shared" si="3"/>
        <v>43.5</v>
      </c>
      <c r="M35" s="20" t="s">
        <v>102</v>
      </c>
      <c r="N35" s="12">
        <v>0.2</v>
      </c>
      <c r="O35" s="12"/>
      <c r="P35" s="1" t="s">
        <v>81</v>
      </c>
    </row>
    <row r="36" ht="43" customHeight="1" spans="1:16">
      <c r="A36" s="10">
        <v>32</v>
      </c>
      <c r="B36" s="12" t="s">
        <v>109</v>
      </c>
      <c r="C36" s="12" t="s">
        <v>110</v>
      </c>
      <c r="D36" s="12">
        <v>2.3</v>
      </c>
      <c r="E36" s="12">
        <v>3.5</v>
      </c>
      <c r="F36" s="11" t="s">
        <v>19</v>
      </c>
      <c r="G36" s="10" t="s">
        <v>20</v>
      </c>
      <c r="H36" s="11">
        <v>2024</v>
      </c>
      <c r="I36" s="20" t="s">
        <v>36</v>
      </c>
      <c r="J36" s="10">
        <f t="shared" si="2"/>
        <v>148.95</v>
      </c>
      <c r="K36" s="21">
        <v>99.3</v>
      </c>
      <c r="L36" s="10">
        <f t="shared" si="3"/>
        <v>49.65</v>
      </c>
      <c r="M36" s="20" t="s">
        <v>111</v>
      </c>
      <c r="N36" s="12">
        <v>0.2</v>
      </c>
      <c r="O36" s="12"/>
      <c r="P36" s="1" t="s">
        <v>81</v>
      </c>
    </row>
    <row r="37" ht="43" customHeight="1" spans="1:16">
      <c r="A37" s="10">
        <v>33</v>
      </c>
      <c r="B37" s="10" t="s">
        <v>112</v>
      </c>
      <c r="C37" s="11" t="s">
        <v>113</v>
      </c>
      <c r="D37" s="10">
        <v>3.5</v>
      </c>
      <c r="E37" s="10">
        <v>1</v>
      </c>
      <c r="F37" s="11" t="s">
        <v>19</v>
      </c>
      <c r="G37" s="10" t="s">
        <v>20</v>
      </c>
      <c r="H37" s="11">
        <v>2024</v>
      </c>
      <c r="I37" s="10" t="s">
        <v>114</v>
      </c>
      <c r="J37" s="10">
        <f t="shared" si="2"/>
        <v>102.675</v>
      </c>
      <c r="K37" s="19">
        <v>68.45</v>
      </c>
      <c r="L37" s="10">
        <f t="shared" si="3"/>
        <v>34.225</v>
      </c>
      <c r="M37" s="10" t="s">
        <v>115</v>
      </c>
      <c r="N37" s="11">
        <v>0.35</v>
      </c>
      <c r="O37" s="12"/>
      <c r="P37" s="1" t="s">
        <v>81</v>
      </c>
    </row>
    <row r="38" ht="43" customHeight="1" spans="1:16">
      <c r="A38" s="10">
        <v>34</v>
      </c>
      <c r="B38" s="10" t="s">
        <v>112</v>
      </c>
      <c r="C38" s="11" t="s">
        <v>116</v>
      </c>
      <c r="D38" s="10">
        <v>5.8</v>
      </c>
      <c r="E38" s="10">
        <v>1</v>
      </c>
      <c r="F38" s="11" t="s">
        <v>19</v>
      </c>
      <c r="G38" s="10" t="s">
        <v>20</v>
      </c>
      <c r="H38" s="11">
        <v>2024</v>
      </c>
      <c r="I38" s="10" t="s">
        <v>117</v>
      </c>
      <c r="J38" s="10">
        <f t="shared" si="2"/>
        <v>148.425</v>
      </c>
      <c r="K38" s="19">
        <v>98.95</v>
      </c>
      <c r="L38" s="10">
        <f t="shared" si="3"/>
        <v>49.475</v>
      </c>
      <c r="M38" s="10" t="s">
        <v>115</v>
      </c>
      <c r="N38" s="10"/>
      <c r="O38" s="12"/>
      <c r="P38" s="1" t="s">
        <v>81</v>
      </c>
    </row>
    <row r="39" ht="43" customHeight="1" spans="1:16">
      <c r="A39" s="10">
        <v>35</v>
      </c>
      <c r="B39" s="12" t="s">
        <v>118</v>
      </c>
      <c r="C39" s="12" t="s">
        <v>119</v>
      </c>
      <c r="D39" s="12">
        <v>2</v>
      </c>
      <c r="E39" s="12">
        <v>3.5</v>
      </c>
      <c r="F39" s="11" t="s">
        <v>19</v>
      </c>
      <c r="G39" s="10" t="s">
        <v>20</v>
      </c>
      <c r="H39" s="11">
        <v>2024</v>
      </c>
      <c r="I39" s="12" t="s">
        <v>120</v>
      </c>
      <c r="J39" s="10">
        <f t="shared" si="2"/>
        <v>123</v>
      </c>
      <c r="K39" s="12">
        <v>82</v>
      </c>
      <c r="L39" s="10">
        <f t="shared" si="3"/>
        <v>41</v>
      </c>
      <c r="M39" s="20" t="s">
        <v>121</v>
      </c>
      <c r="N39" s="12"/>
      <c r="O39" s="12"/>
      <c r="P39" s="1" t="s">
        <v>81</v>
      </c>
    </row>
  </sheetData>
  <autoFilter xmlns:etc="http://www.wps.cn/officeDocument/2017/etCustomData" ref="A2:P39" etc:filterBottomFollowUsedRange="0">
    <extLst/>
  </autoFilter>
  <sortState ref="A1:O36">
    <sortCondition ref="B2"/>
  </sortState>
  <mergeCells count="7">
    <mergeCell ref="A1:O1"/>
    <mergeCell ref="A3:C3"/>
    <mergeCell ref="A13:A14"/>
    <mergeCell ref="B13:B14"/>
    <mergeCell ref="C13:C14"/>
    <mergeCell ref="F13:F14"/>
    <mergeCell ref="H13:H14"/>
  </mergeCells>
  <pageMargins left="0.751388888888889" right="0.751388888888889" top="1" bottom="1" header="0.5" footer="0.5"/>
  <pageSetup paperSize="9" scale="77" fitToHeight="0" orientation="landscape" horizontalDpi="600"/>
  <headerFooter/>
  <ignoredErrors>
    <ignoredError sqref="L14 J14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S.石婷婷</cp:lastModifiedBy>
  <dcterms:created xsi:type="dcterms:W3CDTF">2023-04-11T02:27:00Z</dcterms:created>
  <dcterms:modified xsi:type="dcterms:W3CDTF">2025-01-02T02:35:32Z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B6B79A8BA33D4CD9A1B961F20ABE5CB0_13</vt:lpwstr>
  </property>
  <property fmtid="{D5CDD505-2E9C-101B-9397-08002B2CF9AE}" pid="3" name="KSOProductBuildVer">
    <vt:lpwstr>2052-12.1.0.19302</vt:lpwstr>
  </property>
</Properties>
</file>