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收支调整表" sheetId="1" r:id="rId1"/>
  </sheets>
  <definedNames>
    <definedName name="_xlnm.Print_Titles" localSheetId="0">'一般公共预算收支调整表'!$1:$4</definedName>
    <definedName name="地区名称">#REF!</definedName>
    <definedName name="_xlnm.Print_Area" localSheetId="0">'一般公共预算收支调整表'!$A$1:$J$47</definedName>
  </definedNames>
  <calcPr fullCalcOnLoad="1"/>
</workbook>
</file>

<file path=xl/sharedStrings.xml><?xml version="1.0" encoding="utf-8"?>
<sst xmlns="http://schemas.openxmlformats.org/spreadsheetml/2006/main" count="112" uniqueCount="108">
  <si>
    <t>附件2</t>
  </si>
  <si>
    <t>剑阁县2021年一般公共预算收支调整表</t>
  </si>
  <si>
    <t>单位：万元</t>
  </si>
  <si>
    <t>预算科目</t>
  </si>
  <si>
    <t>年初预算数</t>
  </si>
  <si>
    <t>调整预算数</t>
  </si>
  <si>
    <t>变动情况</t>
  </si>
  <si>
    <t>一、税收收入</t>
  </si>
  <si>
    <t>一、一般公共服务</t>
  </si>
  <si>
    <t>一般公共服务支出</t>
  </si>
  <si>
    <t xml:space="preserve">    增值税</t>
  </si>
  <si>
    <t>二、外交</t>
  </si>
  <si>
    <t>外交支出</t>
  </si>
  <si>
    <t xml:space="preserve">    消费税</t>
  </si>
  <si>
    <t>三、国防</t>
  </si>
  <si>
    <t>国防支出</t>
  </si>
  <si>
    <t xml:space="preserve">    企业所得税</t>
  </si>
  <si>
    <t>四、公共安全</t>
  </si>
  <si>
    <t>公共安全支出</t>
  </si>
  <si>
    <t xml:space="preserve">    企业所得税退税</t>
  </si>
  <si>
    <t>五、教育</t>
  </si>
  <si>
    <t>教育支出</t>
  </si>
  <si>
    <t xml:space="preserve">    个人所得税</t>
  </si>
  <si>
    <t>六、科学技术</t>
  </si>
  <si>
    <t>科学技术支出</t>
  </si>
  <si>
    <t xml:space="preserve">    资源税</t>
  </si>
  <si>
    <t>七、文化旅游体育与传媒</t>
  </si>
  <si>
    <t>文化旅游体育与传媒支出</t>
  </si>
  <si>
    <t xml:space="preserve">    城市维护建设税</t>
  </si>
  <si>
    <t>八、社会保障和就业</t>
  </si>
  <si>
    <t>社会保障和就业支出</t>
  </si>
  <si>
    <t xml:space="preserve">    房产税</t>
  </si>
  <si>
    <t>九、卫生健康</t>
  </si>
  <si>
    <t>卫生健康支出</t>
  </si>
  <si>
    <t xml:space="preserve">    印花税</t>
  </si>
  <si>
    <t>十、节能环保</t>
  </si>
  <si>
    <t>节能环保支出</t>
  </si>
  <si>
    <t xml:space="preserve">    城镇土地使用税</t>
  </si>
  <si>
    <t>十一、城乡社区</t>
  </si>
  <si>
    <t>城乡社区支出</t>
  </si>
  <si>
    <t xml:space="preserve">    土地增值税</t>
  </si>
  <si>
    <t>十二、农林水</t>
  </si>
  <si>
    <t>农林水支出</t>
  </si>
  <si>
    <t xml:space="preserve">    车船税</t>
  </si>
  <si>
    <t>十三、交通运输</t>
  </si>
  <si>
    <t>交通运输支出</t>
  </si>
  <si>
    <t xml:space="preserve">    耕地占用税</t>
  </si>
  <si>
    <t>十四、资源勘探信息等</t>
  </si>
  <si>
    <t>资源勘探工业信息等支出</t>
  </si>
  <si>
    <t xml:space="preserve">    契税</t>
  </si>
  <si>
    <t>十五、商业服务业等</t>
  </si>
  <si>
    <t>商业服务业等支出</t>
  </si>
  <si>
    <t xml:space="preserve">    烟叶税</t>
  </si>
  <si>
    <t>十六、金融</t>
  </si>
  <si>
    <t>金融支出</t>
  </si>
  <si>
    <t xml:space="preserve">    环境保护税</t>
  </si>
  <si>
    <t>十七、援助其他地区</t>
  </si>
  <si>
    <t>援助其他地区支出</t>
  </si>
  <si>
    <t xml:space="preserve">    其他税收收入</t>
  </si>
  <si>
    <t>十八、自然资源海洋气象等</t>
  </si>
  <si>
    <t>自然资源海洋气象等支出</t>
  </si>
  <si>
    <t>二、非税收入</t>
  </si>
  <si>
    <t>十九、住房保障</t>
  </si>
  <si>
    <t>住房保障支出</t>
  </si>
  <si>
    <t xml:space="preserve">    专项收入</t>
  </si>
  <si>
    <t>二十、粮油物资储备</t>
  </si>
  <si>
    <t>粮油物资储备支出</t>
  </si>
  <si>
    <t xml:space="preserve">    行政事业性收费收入</t>
  </si>
  <si>
    <t>二十一、灾害防治及应急管理</t>
  </si>
  <si>
    <t>灾害防治及应急管理支出</t>
  </si>
  <si>
    <t xml:space="preserve">    罚没收入</t>
  </si>
  <si>
    <t>二十二、预备费</t>
  </si>
  <si>
    <t>预备费</t>
  </si>
  <si>
    <t xml:space="preserve">    国有资本经营收入</t>
  </si>
  <si>
    <t>二十三、债务还本付息支出</t>
  </si>
  <si>
    <t>其他支出(类)</t>
  </si>
  <si>
    <t xml:space="preserve">    国有资源（资产）有偿使用收入</t>
  </si>
  <si>
    <t>二十四、其他支出</t>
  </si>
  <si>
    <t>债务付息支出</t>
  </si>
  <si>
    <t xml:space="preserve">    捐赠收入</t>
  </si>
  <si>
    <t>二十五、债务发行费用支出</t>
  </si>
  <si>
    <t>债务发行费用支出</t>
  </si>
  <si>
    <t xml:space="preserve">    政府住房基金收入</t>
  </si>
  <si>
    <t xml:space="preserve">    其他收入</t>
  </si>
  <si>
    <t>收 入 合 计</t>
  </si>
  <si>
    <t>一般公共预算支出合计</t>
  </si>
  <si>
    <t xml:space="preserve">转移性收入         </t>
  </si>
  <si>
    <t>转移性支出</t>
  </si>
  <si>
    <t xml:space="preserve">    返还性收入</t>
  </si>
  <si>
    <t>上解上级支出</t>
  </si>
  <si>
    <t xml:space="preserve">    一般性转移支付收入</t>
  </si>
  <si>
    <t>安排预算稳定调节基金</t>
  </si>
  <si>
    <t xml:space="preserve">    专项转移支付收入</t>
  </si>
  <si>
    <t>地方政府债务还本支出</t>
  </si>
  <si>
    <t>接受其他地区援助收入</t>
  </si>
  <si>
    <t>再融资债券还本</t>
  </si>
  <si>
    <t>债务收入</t>
  </si>
  <si>
    <t xml:space="preserve">    政府债券转贷收入(新增债券)</t>
  </si>
  <si>
    <t xml:space="preserve">    政府债券转贷收入（再融资债券）</t>
  </si>
  <si>
    <t>上年结余收入</t>
  </si>
  <si>
    <t>动用预算稳定调节基金</t>
  </si>
  <si>
    <t xml:space="preserve">调入资金   </t>
  </si>
  <si>
    <t xml:space="preserve">    政府性基金预算调入</t>
  </si>
  <si>
    <t xml:space="preserve">    国有资本经营预算调入</t>
  </si>
  <si>
    <t xml:space="preserve">    其他资金调入</t>
  </si>
  <si>
    <t>收 入 总 计</t>
  </si>
  <si>
    <t>支 出 总 计</t>
  </si>
  <si>
    <t>注：由于2020年机构调整，农业农村局、林业局、水利局部分人员划转到乡镇，但在乡镇编制2021年年初部门预算时，未将这部分人员经费录入“213”相关科目，经测算约7886.5万元，现特将该部分经费由“201”科目调整到“213”科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</si>
</sst>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3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9" fillId="11" borderId="7" applyNumberFormat="0" applyAlignment="0" applyProtection="0"/>
    <xf numFmtId="0" fontId="18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18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1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3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177" fontId="3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wrapText="1"/>
    </xf>
    <xf numFmtId="178" fontId="7" fillId="0" borderId="10" xfId="77" applyNumberFormat="1" applyFont="1" applyFill="1" applyBorder="1" applyAlignment="1">
      <alignment horizontal="left" vertical="center" wrapText="1"/>
      <protection/>
    </xf>
    <xf numFmtId="178" fontId="7" fillId="0" borderId="10" xfId="81" applyNumberFormat="1" applyFont="1" applyFill="1" applyBorder="1" applyAlignment="1">
      <alignment vertical="center" wrapText="1"/>
      <protection/>
    </xf>
    <xf numFmtId="178" fontId="7" fillId="0" borderId="10" xfId="81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71">
    <cellStyle name="Normal" xfId="0"/>
    <cellStyle name="Currency [0]" xfId="15"/>
    <cellStyle name="常规_2012年调整预算表表样（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元坝区" xfId="37"/>
    <cellStyle name="常规_2015年预算表格（下发20150205）" xfId="38"/>
    <cellStyle name="60% - 强调文字颜色 1" xfId="39"/>
    <cellStyle name="标题 3" xfId="40"/>
    <cellStyle name="常规_(陈诚修改稿)2006年全省及省级财政决算及07年预算执行情况表(A4 留底自用)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_国有资本经营预算表样" xfId="63"/>
    <cellStyle name="强调文字颜色 5" xfId="64"/>
    <cellStyle name="常规 2 2" xfId="65"/>
    <cellStyle name="40% - 强调文字颜色 5" xfId="66"/>
    <cellStyle name="常规_2007年全省及省级财政收支执行及2008年预算草案表（报人大电子版）" xfId="67"/>
    <cellStyle name="60% - 强调文字颜色 5" xfId="68"/>
    <cellStyle name="强调文字颜色 6" xfId="69"/>
    <cellStyle name="常规_社保基金预算报人大建议表样" xfId="70"/>
    <cellStyle name="常规 10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_200704(第一稿）" xfId="77"/>
    <cellStyle name="常规_市本级" xfId="78"/>
    <cellStyle name="常规_市本级_1" xfId="79"/>
    <cellStyle name="常规_Sheet1_市本级" xfId="80"/>
    <cellStyle name="常规_一般预算简表_2006年预算执行及2007年预算安排(新科目　A4)" xfId="81"/>
    <cellStyle name="常规_苍溪县收支执行及2015年预算草案表（发市州）" xfId="82"/>
    <cellStyle name="常规 2 4 2" xfId="83"/>
    <cellStyle name="常规_省专苍溪县万元表（2011年）2.1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view="pageBreakPreview" zoomScale="110" zoomScaleNormal="93" zoomScaleSheetLayoutView="110" workbookViewId="0" topLeftCell="A25">
      <selection activeCell="M30" sqref="M30"/>
    </sheetView>
  </sheetViews>
  <sheetFormatPr defaultColWidth="9.00390625" defaultRowHeight="14.25"/>
  <cols>
    <col min="1" max="1" width="28.125" style="7" customWidth="1"/>
    <col min="2" max="4" width="10.00390625" style="7" customWidth="1"/>
    <col min="5" max="5" width="20.875" style="7" customWidth="1"/>
    <col min="6" max="6" width="9.75390625" style="7" customWidth="1"/>
    <col min="7" max="7" width="10.375" style="7" customWidth="1"/>
    <col min="8" max="8" width="9.375" style="7" customWidth="1"/>
    <col min="9" max="9" width="28.375" style="7" hidden="1" customWidth="1"/>
    <col min="10" max="10" width="9.00390625" style="7" hidden="1" customWidth="1"/>
    <col min="11" max="16384" width="9.00390625" style="7" customWidth="1"/>
  </cols>
  <sheetData>
    <row r="1" ht="18" customHeight="1">
      <c r="A1" s="1" t="s">
        <v>0</v>
      </c>
    </row>
    <row r="2" spans="1:8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0.25" customHeight="1">
      <c r="A3" s="1"/>
      <c r="G3" s="9" t="s">
        <v>2</v>
      </c>
      <c r="H3" s="9"/>
    </row>
    <row r="4" spans="1:8" s="2" customFormat="1" ht="22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10" ht="15.75" customHeight="1">
      <c r="A5" s="11" t="s">
        <v>7</v>
      </c>
      <c r="B5" s="12">
        <f>SUM(B6:B22)</f>
        <v>21480</v>
      </c>
      <c r="C5" s="12">
        <f>SUM(C6:C22)</f>
        <v>22990</v>
      </c>
      <c r="D5" s="12">
        <f>SUM(D6:D22)</f>
        <v>1510</v>
      </c>
      <c r="E5" s="13" t="s">
        <v>8</v>
      </c>
      <c r="F5" s="14">
        <v>29316</v>
      </c>
      <c r="G5" s="14">
        <v>31251</v>
      </c>
      <c r="H5" s="14">
        <f aca="true" t="shared" si="0" ref="H5:H20">G5-F5</f>
        <v>1935</v>
      </c>
      <c r="I5" s="7" t="s">
        <v>9</v>
      </c>
      <c r="J5" s="7">
        <v>31297</v>
      </c>
    </row>
    <row r="6" spans="1:10" ht="15.75" customHeight="1">
      <c r="A6" s="13" t="s">
        <v>10</v>
      </c>
      <c r="B6" s="15">
        <v>7960</v>
      </c>
      <c r="C6" s="14">
        <v>7001</v>
      </c>
      <c r="D6" s="14">
        <f>C6-B6</f>
        <v>-959</v>
      </c>
      <c r="E6" s="13" t="s">
        <v>11</v>
      </c>
      <c r="F6" s="14"/>
      <c r="G6" s="14"/>
      <c r="H6" s="14"/>
      <c r="I6" s="7" t="s">
        <v>12</v>
      </c>
      <c r="J6" s="7">
        <v>0</v>
      </c>
    </row>
    <row r="7" spans="1:10" ht="15.75" customHeight="1">
      <c r="A7" s="13" t="s">
        <v>13</v>
      </c>
      <c r="B7" s="14"/>
      <c r="C7" s="14"/>
      <c r="D7" s="14"/>
      <c r="E7" s="13" t="s">
        <v>14</v>
      </c>
      <c r="F7" s="14">
        <v>301</v>
      </c>
      <c r="G7" s="14">
        <v>345</v>
      </c>
      <c r="H7" s="14">
        <f t="shared" si="0"/>
        <v>44</v>
      </c>
      <c r="I7" s="7" t="s">
        <v>15</v>
      </c>
      <c r="J7" s="7">
        <v>456</v>
      </c>
    </row>
    <row r="8" spans="1:10" ht="15.75" customHeight="1">
      <c r="A8" s="13" t="s">
        <v>16</v>
      </c>
      <c r="B8" s="14">
        <v>1320</v>
      </c>
      <c r="C8" s="14">
        <v>2240</v>
      </c>
      <c r="D8" s="14">
        <f>C8-B8</f>
        <v>920</v>
      </c>
      <c r="E8" s="13" t="s">
        <v>17</v>
      </c>
      <c r="F8" s="14">
        <v>11187</v>
      </c>
      <c r="G8" s="14">
        <v>12316</v>
      </c>
      <c r="H8" s="14">
        <f t="shared" si="0"/>
        <v>1129</v>
      </c>
      <c r="I8" s="7" t="s">
        <v>18</v>
      </c>
      <c r="J8" s="7">
        <v>14723</v>
      </c>
    </row>
    <row r="9" spans="1:10" ht="15.75" customHeight="1">
      <c r="A9" s="13" t="s">
        <v>19</v>
      </c>
      <c r="B9" s="14"/>
      <c r="C9" s="14"/>
      <c r="D9" s="14"/>
      <c r="E9" s="13" t="s">
        <v>20</v>
      </c>
      <c r="F9" s="14">
        <v>58956</v>
      </c>
      <c r="G9" s="14">
        <v>67051</v>
      </c>
      <c r="H9" s="14">
        <f t="shared" si="0"/>
        <v>8095</v>
      </c>
      <c r="I9" s="7" t="s">
        <v>21</v>
      </c>
      <c r="J9" s="7">
        <v>66409</v>
      </c>
    </row>
    <row r="10" spans="1:10" ht="15.75" customHeight="1">
      <c r="A10" s="13" t="s">
        <v>22</v>
      </c>
      <c r="B10" s="14">
        <v>710</v>
      </c>
      <c r="C10" s="14">
        <v>710</v>
      </c>
      <c r="D10" s="14">
        <f aca="true" t="shared" si="1" ref="D7:D22">C10-B10</f>
        <v>0</v>
      </c>
      <c r="E10" s="13" t="s">
        <v>23</v>
      </c>
      <c r="F10" s="14">
        <v>390</v>
      </c>
      <c r="G10" s="14">
        <v>415</v>
      </c>
      <c r="H10" s="14">
        <f t="shared" si="0"/>
        <v>25</v>
      </c>
      <c r="I10" s="7" t="s">
        <v>24</v>
      </c>
      <c r="J10" s="7">
        <v>518</v>
      </c>
    </row>
    <row r="11" spans="1:10" ht="21" customHeight="1">
      <c r="A11" s="13" t="s">
        <v>25</v>
      </c>
      <c r="B11" s="14">
        <v>3200</v>
      </c>
      <c r="C11" s="14">
        <v>3200</v>
      </c>
      <c r="D11" s="14">
        <f t="shared" si="1"/>
        <v>0</v>
      </c>
      <c r="E11" s="13" t="s">
        <v>26</v>
      </c>
      <c r="F11" s="14">
        <v>5306</v>
      </c>
      <c r="G11" s="14">
        <v>7504</v>
      </c>
      <c r="H11" s="14">
        <f t="shared" si="0"/>
        <v>2198</v>
      </c>
      <c r="I11" s="7" t="s">
        <v>27</v>
      </c>
      <c r="J11" s="7">
        <v>5010</v>
      </c>
    </row>
    <row r="12" spans="1:10" ht="15.75" customHeight="1">
      <c r="A12" s="13" t="s">
        <v>28</v>
      </c>
      <c r="B12" s="14">
        <v>1100</v>
      </c>
      <c r="C12" s="14">
        <v>1100</v>
      </c>
      <c r="D12" s="14">
        <f t="shared" si="1"/>
        <v>0</v>
      </c>
      <c r="E12" s="13" t="s">
        <v>29</v>
      </c>
      <c r="F12" s="14">
        <v>52991</v>
      </c>
      <c r="G12" s="14">
        <f>62091-3667</f>
        <v>58424</v>
      </c>
      <c r="H12" s="14">
        <f t="shared" si="0"/>
        <v>5433</v>
      </c>
      <c r="I12" s="7" t="s">
        <v>30</v>
      </c>
      <c r="J12" s="7">
        <v>62264</v>
      </c>
    </row>
    <row r="13" spans="1:10" ht="15.75" customHeight="1">
      <c r="A13" s="13" t="s">
        <v>31</v>
      </c>
      <c r="B13" s="14">
        <v>500</v>
      </c>
      <c r="C13" s="14">
        <v>500</v>
      </c>
      <c r="D13" s="14">
        <f t="shared" si="1"/>
        <v>0</v>
      </c>
      <c r="E13" s="13" t="s">
        <v>32</v>
      </c>
      <c r="F13" s="14">
        <v>24643</v>
      </c>
      <c r="G13" s="14">
        <v>28128</v>
      </c>
      <c r="H13" s="14">
        <f t="shared" si="0"/>
        <v>3485</v>
      </c>
      <c r="I13" s="7" t="s">
        <v>33</v>
      </c>
      <c r="J13" s="7">
        <v>30725</v>
      </c>
    </row>
    <row r="14" spans="1:10" ht="15.75" customHeight="1">
      <c r="A14" s="13" t="s">
        <v>34</v>
      </c>
      <c r="B14" s="14">
        <v>350</v>
      </c>
      <c r="C14" s="14">
        <v>378</v>
      </c>
      <c r="D14" s="14">
        <f t="shared" si="1"/>
        <v>28</v>
      </c>
      <c r="E14" s="13" t="s">
        <v>35</v>
      </c>
      <c r="F14" s="14">
        <v>920</v>
      </c>
      <c r="G14" s="14">
        <v>9283</v>
      </c>
      <c r="H14" s="14">
        <f t="shared" si="0"/>
        <v>8363</v>
      </c>
      <c r="I14" s="7" t="s">
        <v>36</v>
      </c>
      <c r="J14" s="7">
        <v>7412</v>
      </c>
    </row>
    <row r="15" spans="1:10" ht="15.75" customHeight="1">
      <c r="A15" s="13" t="s">
        <v>37</v>
      </c>
      <c r="B15" s="14">
        <v>300</v>
      </c>
      <c r="C15" s="14">
        <v>300</v>
      </c>
      <c r="D15" s="14">
        <f t="shared" si="1"/>
        <v>0</v>
      </c>
      <c r="E15" s="13" t="s">
        <v>38</v>
      </c>
      <c r="F15" s="14">
        <v>3524</v>
      </c>
      <c r="G15" s="14">
        <v>5651</v>
      </c>
      <c r="H15" s="14">
        <f t="shared" si="0"/>
        <v>2127</v>
      </c>
      <c r="I15" s="7" t="s">
        <v>39</v>
      </c>
      <c r="J15" s="7">
        <v>6806</v>
      </c>
    </row>
    <row r="16" spans="1:10" ht="15.75" customHeight="1">
      <c r="A16" s="13" t="s">
        <v>40</v>
      </c>
      <c r="B16" s="14">
        <v>900</v>
      </c>
      <c r="C16" s="14">
        <v>900</v>
      </c>
      <c r="D16" s="14">
        <f t="shared" si="1"/>
        <v>0</v>
      </c>
      <c r="E16" s="13" t="s">
        <v>41</v>
      </c>
      <c r="F16" s="14">
        <v>72596</v>
      </c>
      <c r="G16" s="14">
        <v>112324</v>
      </c>
      <c r="H16" s="14">
        <f t="shared" si="0"/>
        <v>39728</v>
      </c>
      <c r="I16" s="7" t="s">
        <v>42</v>
      </c>
      <c r="J16" s="7">
        <v>118816</v>
      </c>
    </row>
    <row r="17" spans="1:10" ht="15.75" customHeight="1">
      <c r="A17" s="13" t="s">
        <v>43</v>
      </c>
      <c r="B17" s="14">
        <v>800</v>
      </c>
      <c r="C17" s="14">
        <v>800</v>
      </c>
      <c r="D17" s="14">
        <f t="shared" si="1"/>
        <v>0</v>
      </c>
      <c r="E17" s="13" t="s">
        <v>44</v>
      </c>
      <c r="F17" s="14">
        <v>4275</v>
      </c>
      <c r="G17" s="14">
        <f>22596+3871</f>
        <v>26467</v>
      </c>
      <c r="H17" s="14">
        <f t="shared" si="0"/>
        <v>22192</v>
      </c>
      <c r="I17" s="7" t="s">
        <v>45</v>
      </c>
      <c r="J17" s="7">
        <v>20073</v>
      </c>
    </row>
    <row r="18" spans="1:10" ht="15.75" customHeight="1">
      <c r="A18" s="13" t="s">
        <v>46</v>
      </c>
      <c r="B18" s="14">
        <v>600</v>
      </c>
      <c r="C18" s="14">
        <v>1439</v>
      </c>
      <c r="D18" s="14">
        <f t="shared" si="1"/>
        <v>839</v>
      </c>
      <c r="E18" s="13" t="s">
        <v>47</v>
      </c>
      <c r="F18" s="14">
        <v>418</v>
      </c>
      <c r="G18" s="14">
        <v>746</v>
      </c>
      <c r="H18" s="14">
        <f t="shared" si="0"/>
        <v>328</v>
      </c>
      <c r="I18" s="7" t="s">
        <v>48</v>
      </c>
      <c r="J18" s="7">
        <v>1698</v>
      </c>
    </row>
    <row r="19" spans="1:10" ht="15.75" customHeight="1">
      <c r="A19" s="13" t="s">
        <v>49</v>
      </c>
      <c r="B19" s="14">
        <v>2200</v>
      </c>
      <c r="C19" s="14">
        <v>2329</v>
      </c>
      <c r="D19" s="14">
        <f t="shared" si="1"/>
        <v>129</v>
      </c>
      <c r="E19" s="13" t="s">
        <v>50</v>
      </c>
      <c r="F19" s="14">
        <v>202</v>
      </c>
      <c r="G19" s="14">
        <v>1266</v>
      </c>
      <c r="H19" s="14">
        <f t="shared" si="0"/>
        <v>1064</v>
      </c>
      <c r="I19" s="7" t="s">
        <v>51</v>
      </c>
      <c r="J19" s="7">
        <v>1384</v>
      </c>
    </row>
    <row r="20" spans="1:10" ht="15.75" customHeight="1">
      <c r="A20" s="13" t="s">
        <v>52</v>
      </c>
      <c r="B20" s="14">
        <v>1440</v>
      </c>
      <c r="C20" s="14">
        <v>1980</v>
      </c>
      <c r="D20" s="14">
        <f t="shared" si="1"/>
        <v>540</v>
      </c>
      <c r="E20" s="13" t="s">
        <v>53</v>
      </c>
      <c r="F20" s="14">
        <v>64</v>
      </c>
      <c r="G20" s="14">
        <v>62</v>
      </c>
      <c r="H20" s="14">
        <f t="shared" si="0"/>
        <v>-2</v>
      </c>
      <c r="I20" s="7" t="s">
        <v>54</v>
      </c>
      <c r="J20" s="7">
        <v>-316</v>
      </c>
    </row>
    <row r="21" spans="1:10" ht="15.75" customHeight="1">
      <c r="A21" s="13" t="s">
        <v>55</v>
      </c>
      <c r="B21" s="14">
        <v>100</v>
      </c>
      <c r="C21" s="14">
        <v>112</v>
      </c>
      <c r="D21" s="14">
        <f t="shared" si="1"/>
        <v>12</v>
      </c>
      <c r="E21" s="13" t="s">
        <v>56</v>
      </c>
      <c r="F21" s="14"/>
      <c r="G21" s="14"/>
      <c r="H21" s="14"/>
      <c r="I21" s="7" t="s">
        <v>57</v>
      </c>
      <c r="J21" s="7">
        <v>0</v>
      </c>
    </row>
    <row r="22" spans="1:10" ht="33" customHeight="1">
      <c r="A22" s="13" t="s">
        <v>58</v>
      </c>
      <c r="B22" s="14"/>
      <c r="C22" s="14">
        <v>1</v>
      </c>
      <c r="D22" s="14">
        <f t="shared" si="1"/>
        <v>1</v>
      </c>
      <c r="E22" s="13" t="s">
        <v>59</v>
      </c>
      <c r="F22" s="14">
        <v>1670</v>
      </c>
      <c r="G22" s="14">
        <v>2087</v>
      </c>
      <c r="H22" s="14">
        <f aca="true" t="shared" si="2" ref="H21:H29">G22-F22</f>
        <v>417</v>
      </c>
      <c r="I22" s="7" t="s">
        <v>60</v>
      </c>
      <c r="J22" s="7">
        <v>3428</v>
      </c>
    </row>
    <row r="23" spans="1:10" ht="15.75" customHeight="1">
      <c r="A23" s="11" t="s">
        <v>61</v>
      </c>
      <c r="B23" s="12">
        <f>SUM(B24:B31)</f>
        <v>17563</v>
      </c>
      <c r="C23" s="12">
        <f>SUM(C24:C31)</f>
        <v>20877</v>
      </c>
      <c r="D23" s="12">
        <f>SUM(D24:D31)</f>
        <v>3314</v>
      </c>
      <c r="E23" s="13" t="s">
        <v>62</v>
      </c>
      <c r="F23" s="14">
        <v>12250</v>
      </c>
      <c r="G23" s="14">
        <v>16278</v>
      </c>
      <c r="H23" s="14">
        <f t="shared" si="2"/>
        <v>4028</v>
      </c>
      <c r="I23" s="7" t="s">
        <v>63</v>
      </c>
      <c r="J23" s="7">
        <v>16185</v>
      </c>
    </row>
    <row r="24" spans="1:10" ht="15.75" customHeight="1">
      <c r="A24" s="13" t="s">
        <v>64</v>
      </c>
      <c r="B24" s="14">
        <v>1750</v>
      </c>
      <c r="C24" s="14">
        <v>1900</v>
      </c>
      <c r="D24" s="14">
        <f>C24-B24</f>
        <v>150</v>
      </c>
      <c r="E24" s="13" t="s">
        <v>65</v>
      </c>
      <c r="F24" s="14">
        <v>391</v>
      </c>
      <c r="G24" s="14">
        <v>4850</v>
      </c>
      <c r="H24" s="14">
        <f t="shared" si="2"/>
        <v>4459</v>
      </c>
      <c r="I24" s="7" t="s">
        <v>66</v>
      </c>
      <c r="J24" s="7">
        <v>1648</v>
      </c>
    </row>
    <row r="25" spans="1:10" ht="28.5" customHeight="1">
      <c r="A25" s="13" t="s">
        <v>67</v>
      </c>
      <c r="B25" s="14">
        <v>3000</v>
      </c>
      <c r="C25" s="14">
        <f>3584+207</f>
        <v>3791</v>
      </c>
      <c r="D25" s="14">
        <f aca="true" t="shared" si="3" ref="D25:D31">C25-B25</f>
        <v>791</v>
      </c>
      <c r="E25" s="13" t="s">
        <v>68</v>
      </c>
      <c r="F25" s="14">
        <v>1724</v>
      </c>
      <c r="G25" s="14">
        <v>3541</v>
      </c>
      <c r="H25" s="14">
        <f t="shared" si="2"/>
        <v>1817</v>
      </c>
      <c r="I25" s="7" t="s">
        <v>69</v>
      </c>
      <c r="J25" s="7">
        <v>8787</v>
      </c>
    </row>
    <row r="26" spans="1:10" ht="15.75" customHeight="1">
      <c r="A26" s="13" t="s">
        <v>70</v>
      </c>
      <c r="B26" s="14">
        <v>3123</v>
      </c>
      <c r="C26" s="14">
        <v>9263</v>
      </c>
      <c r="D26" s="14">
        <f t="shared" si="3"/>
        <v>6140</v>
      </c>
      <c r="E26" s="13" t="s">
        <v>71</v>
      </c>
      <c r="F26" s="14">
        <v>2965</v>
      </c>
      <c r="G26" s="14"/>
      <c r="H26" s="14">
        <f t="shared" si="2"/>
        <v>-2965</v>
      </c>
      <c r="I26" s="7" t="s">
        <v>72</v>
      </c>
      <c r="J26" s="7">
        <v>0</v>
      </c>
    </row>
    <row r="27" spans="1:10" ht="30.75" customHeight="1">
      <c r="A27" s="13" t="s">
        <v>73</v>
      </c>
      <c r="B27" s="14"/>
      <c r="C27" s="14"/>
      <c r="D27" s="14"/>
      <c r="E27" s="13" t="s">
        <v>74</v>
      </c>
      <c r="F27" s="14">
        <v>10300</v>
      </c>
      <c r="G27" s="14">
        <v>10400</v>
      </c>
      <c r="H27" s="14">
        <f t="shared" si="2"/>
        <v>100</v>
      </c>
      <c r="I27" s="7" t="s">
        <v>75</v>
      </c>
      <c r="J27" s="7">
        <v>380</v>
      </c>
    </row>
    <row r="28" spans="1:10" ht="27" customHeight="1">
      <c r="A28" s="13" t="s">
        <v>76</v>
      </c>
      <c r="B28" s="14">
        <v>9090</v>
      </c>
      <c r="C28" s="14">
        <v>4881</v>
      </c>
      <c r="D28" s="14">
        <f t="shared" si="3"/>
        <v>-4209</v>
      </c>
      <c r="E28" s="13" t="s">
        <v>77</v>
      </c>
      <c r="F28" s="14">
        <v>2000</v>
      </c>
      <c r="G28" s="14">
        <v>126</v>
      </c>
      <c r="H28" s="14">
        <f t="shared" si="2"/>
        <v>-1874</v>
      </c>
      <c r="I28" s="7" t="s">
        <v>78</v>
      </c>
      <c r="J28" s="7">
        <v>10517</v>
      </c>
    </row>
    <row r="29" spans="1:10" ht="30.75" customHeight="1">
      <c r="A29" s="13" t="s">
        <v>79</v>
      </c>
      <c r="B29" s="14"/>
      <c r="C29" s="14">
        <v>219</v>
      </c>
      <c r="D29" s="14">
        <f t="shared" si="3"/>
        <v>219</v>
      </c>
      <c r="E29" s="16" t="s">
        <v>80</v>
      </c>
      <c r="F29" s="14">
        <v>60</v>
      </c>
      <c r="G29" s="14">
        <v>60</v>
      </c>
      <c r="H29" s="14"/>
      <c r="I29" s="7" t="s">
        <v>81</v>
      </c>
      <c r="J29" s="7">
        <v>47</v>
      </c>
    </row>
    <row r="30" spans="1:8" s="3" customFormat="1" ht="15.75" customHeight="1">
      <c r="A30" s="13" t="s">
        <v>82</v>
      </c>
      <c r="B30" s="14">
        <v>600</v>
      </c>
      <c r="C30" s="14">
        <v>823</v>
      </c>
      <c r="D30" s="14">
        <f t="shared" si="3"/>
        <v>223</v>
      </c>
      <c r="E30" s="17"/>
      <c r="F30" s="14"/>
      <c r="G30" s="14"/>
      <c r="H30" s="14"/>
    </row>
    <row r="31" spans="1:8" s="3" customFormat="1" ht="15.75" customHeight="1">
      <c r="A31" s="13" t="s">
        <v>83</v>
      </c>
      <c r="B31" s="14"/>
      <c r="C31" s="14"/>
      <c r="D31" s="14"/>
      <c r="E31" s="17"/>
      <c r="F31" s="14"/>
      <c r="G31" s="14"/>
      <c r="H31" s="14"/>
    </row>
    <row r="32" spans="1:8" ht="15.75" customHeight="1">
      <c r="A32" s="18" t="s">
        <v>84</v>
      </c>
      <c r="B32" s="12">
        <f>B5+B23</f>
        <v>39043</v>
      </c>
      <c r="C32" s="12">
        <f>C5+C23</f>
        <v>43867</v>
      </c>
      <c r="D32" s="12">
        <f>D5+D23</f>
        <v>4824</v>
      </c>
      <c r="E32" s="19" t="s">
        <v>85</v>
      </c>
      <c r="F32" s="12">
        <f>SUM(F5:F31)</f>
        <v>296449</v>
      </c>
      <c r="G32" s="12">
        <f>SUM(G5:G31)</f>
        <v>398575</v>
      </c>
      <c r="H32" s="12">
        <f>G32-F32</f>
        <v>102126</v>
      </c>
    </row>
    <row r="33" spans="1:8" ht="15.75" customHeight="1">
      <c r="A33" s="13" t="s">
        <v>86</v>
      </c>
      <c r="B33" s="14">
        <f>SUM(B34:B36)</f>
        <v>240701</v>
      </c>
      <c r="C33" s="14">
        <f>SUM(C34:C36)</f>
        <v>335262</v>
      </c>
      <c r="D33" s="14">
        <f aca="true" t="shared" si="4" ref="D33:D46">C33-B33</f>
        <v>94561</v>
      </c>
      <c r="E33" s="13" t="s">
        <v>87</v>
      </c>
      <c r="F33" s="14"/>
      <c r="G33" s="14"/>
      <c r="H33" s="14"/>
    </row>
    <row r="34" spans="1:8" ht="15.75" customHeight="1">
      <c r="A34" s="13" t="s">
        <v>88</v>
      </c>
      <c r="B34" s="14">
        <v>8444</v>
      </c>
      <c r="C34" s="14">
        <v>8444</v>
      </c>
      <c r="D34" s="14">
        <f t="shared" si="4"/>
        <v>0</v>
      </c>
      <c r="E34" s="13" t="s">
        <v>89</v>
      </c>
      <c r="F34" s="14">
        <v>21005</v>
      </c>
      <c r="G34" s="14">
        <v>21005</v>
      </c>
      <c r="H34" s="14">
        <f>G34-F34</f>
        <v>0</v>
      </c>
    </row>
    <row r="35" spans="1:8" ht="15.75" customHeight="1">
      <c r="A35" s="13" t="s">
        <v>90</v>
      </c>
      <c r="B35" s="14">
        <v>230279</v>
      </c>
      <c r="C35" s="14">
        <f>272255+21316+2158+11719</f>
        <v>307448</v>
      </c>
      <c r="D35" s="14">
        <f t="shared" si="4"/>
        <v>77169</v>
      </c>
      <c r="E35" s="13" t="s">
        <v>91</v>
      </c>
      <c r="F35" s="14"/>
      <c r="G35" s="14"/>
      <c r="H35" s="14"/>
    </row>
    <row r="36" spans="1:8" ht="15.75" customHeight="1">
      <c r="A36" s="13" t="s">
        <v>92</v>
      </c>
      <c r="B36" s="14">
        <v>1978</v>
      </c>
      <c r="C36" s="14">
        <v>19370</v>
      </c>
      <c r="D36" s="14">
        <f t="shared" si="4"/>
        <v>17392</v>
      </c>
      <c r="E36" s="13" t="s">
        <v>93</v>
      </c>
      <c r="F36" s="14"/>
      <c r="G36" s="14">
        <f>G37+G38</f>
        <v>25445</v>
      </c>
      <c r="H36" s="14">
        <f>G36-F36</f>
        <v>25445</v>
      </c>
    </row>
    <row r="37" spans="1:8" ht="15.75" customHeight="1">
      <c r="A37" s="13" t="s">
        <v>94</v>
      </c>
      <c r="B37" s="14">
        <v>0</v>
      </c>
      <c r="C37" s="14">
        <f>5000</f>
        <v>5000</v>
      </c>
      <c r="D37" s="14">
        <f t="shared" si="4"/>
        <v>5000</v>
      </c>
      <c r="E37" s="13" t="s">
        <v>95</v>
      </c>
      <c r="F37" s="14"/>
      <c r="G37" s="14">
        <v>25445</v>
      </c>
      <c r="H37" s="14"/>
    </row>
    <row r="38" spans="1:8" s="4" customFormat="1" ht="15.75" customHeight="1">
      <c r="A38" s="20" t="s">
        <v>96</v>
      </c>
      <c r="B38" s="14">
        <f>B39</f>
        <v>0</v>
      </c>
      <c r="C38" s="14">
        <f>C39+C40</f>
        <v>41132</v>
      </c>
      <c r="D38" s="14">
        <f t="shared" si="4"/>
        <v>41132</v>
      </c>
      <c r="E38" s="21"/>
      <c r="F38" s="14"/>
      <c r="G38" s="14"/>
      <c r="H38" s="14"/>
    </row>
    <row r="39" spans="1:8" s="5" customFormat="1" ht="27" customHeight="1">
      <c r="A39" s="22" t="s">
        <v>97</v>
      </c>
      <c r="B39" s="14">
        <v>0</v>
      </c>
      <c r="C39" s="14">
        <v>15687</v>
      </c>
      <c r="D39" s="14">
        <f t="shared" si="4"/>
        <v>15687</v>
      </c>
      <c r="E39" s="21"/>
      <c r="F39" s="14"/>
      <c r="G39" s="14"/>
      <c r="H39" s="14"/>
    </row>
    <row r="40" spans="1:8" s="6" customFormat="1" ht="27" customHeight="1">
      <c r="A40" s="22" t="s">
        <v>98</v>
      </c>
      <c r="B40" s="14"/>
      <c r="C40" s="14">
        <v>25445</v>
      </c>
      <c r="D40" s="14">
        <f t="shared" si="4"/>
        <v>25445</v>
      </c>
      <c r="E40" s="21"/>
      <c r="F40" s="14"/>
      <c r="G40" s="14"/>
      <c r="H40" s="14"/>
    </row>
    <row r="41" spans="1:8" ht="15.75" customHeight="1">
      <c r="A41" s="13" t="s">
        <v>99</v>
      </c>
      <c r="B41" s="14">
        <v>498</v>
      </c>
      <c r="C41" s="14">
        <v>492</v>
      </c>
      <c r="D41" s="14">
        <f t="shared" si="4"/>
        <v>-6</v>
      </c>
      <c r="E41" s="13"/>
      <c r="F41" s="14"/>
      <c r="G41" s="14"/>
      <c r="H41" s="14"/>
    </row>
    <row r="42" spans="1:8" ht="15.75" customHeight="1">
      <c r="A42" s="13" t="s">
        <v>100</v>
      </c>
      <c r="B42" s="14">
        <v>4012</v>
      </c>
      <c r="C42" s="14">
        <v>4012</v>
      </c>
      <c r="D42" s="14">
        <f t="shared" si="4"/>
        <v>0</v>
      </c>
      <c r="E42" s="16"/>
      <c r="F42" s="14"/>
      <c r="G42" s="14"/>
      <c r="H42" s="14"/>
    </row>
    <row r="43" spans="1:8" ht="15.75" customHeight="1">
      <c r="A43" s="13" t="s">
        <v>101</v>
      </c>
      <c r="B43" s="14">
        <f>B44+B45+B46</f>
        <v>33200</v>
      </c>
      <c r="C43" s="14">
        <f>C44+C45+C46</f>
        <v>15260</v>
      </c>
      <c r="D43" s="14">
        <f>D44+D45+D46</f>
        <v>-17940</v>
      </c>
      <c r="E43" s="16"/>
      <c r="F43" s="14"/>
      <c r="G43" s="14"/>
      <c r="H43" s="14"/>
    </row>
    <row r="44" spans="1:8" s="5" customFormat="1" ht="15.75" customHeight="1">
      <c r="A44" s="23" t="s">
        <v>102</v>
      </c>
      <c r="B44" s="14">
        <v>33000</v>
      </c>
      <c r="C44" s="14">
        <v>15000</v>
      </c>
      <c r="D44" s="14">
        <f>C44-B44</f>
        <v>-18000</v>
      </c>
      <c r="E44" s="21"/>
      <c r="F44" s="14"/>
      <c r="G44" s="14"/>
      <c r="H44" s="14"/>
    </row>
    <row r="45" spans="1:8" s="5" customFormat="1" ht="15.75" customHeight="1">
      <c r="A45" s="23" t="s">
        <v>103</v>
      </c>
      <c r="B45" s="14">
        <v>200</v>
      </c>
      <c r="C45" s="14">
        <v>260</v>
      </c>
      <c r="D45" s="14">
        <f>C45-B45</f>
        <v>60</v>
      </c>
      <c r="E45" s="21"/>
      <c r="F45" s="14"/>
      <c r="G45" s="14"/>
      <c r="H45" s="14"/>
    </row>
    <row r="46" spans="1:8" s="6" customFormat="1" ht="15.75" customHeight="1">
      <c r="A46" s="24" t="s">
        <v>104</v>
      </c>
      <c r="B46" s="14"/>
      <c r="C46" s="14"/>
      <c r="D46" s="14"/>
      <c r="E46" s="25"/>
      <c r="F46" s="14"/>
      <c r="G46" s="14"/>
      <c r="H46" s="14"/>
    </row>
    <row r="47" spans="1:8" ht="15.75" customHeight="1">
      <c r="A47" s="26" t="s">
        <v>105</v>
      </c>
      <c r="B47" s="12">
        <f>B32+B33+B37+B41+B42+B43+B38</f>
        <v>317454</v>
      </c>
      <c r="C47" s="12">
        <f>C32+C33+C37+C41+C42+C43+C38</f>
        <v>445025</v>
      </c>
      <c r="D47" s="12">
        <f>C47-B47</f>
        <v>127571</v>
      </c>
      <c r="E47" s="26" t="s">
        <v>106</v>
      </c>
      <c r="F47" s="12">
        <f>F32+F33+F34+F35+F36</f>
        <v>317454</v>
      </c>
      <c r="G47" s="12">
        <f>G32+G33+G34+G35+G36</f>
        <v>445025</v>
      </c>
      <c r="H47" s="12">
        <f>G47-F47</f>
        <v>127571</v>
      </c>
    </row>
    <row r="48" spans="1:8" ht="36" customHeight="1">
      <c r="A48" s="27" t="s">
        <v>107</v>
      </c>
      <c r="B48" s="27"/>
      <c r="C48" s="27"/>
      <c r="D48" s="27"/>
      <c r="E48" s="27"/>
      <c r="F48" s="27"/>
      <c r="G48" s="27"/>
      <c r="H48" s="27"/>
    </row>
  </sheetData>
  <sheetProtection/>
  <mergeCells count="3">
    <mergeCell ref="A2:H2"/>
    <mergeCell ref="G3:H3"/>
    <mergeCell ref="A48:H48"/>
  </mergeCells>
  <printOptions horizontalCentered="1"/>
  <pageMargins left="0.16111111111111112" right="0.16111111111111112" top="0.66875" bottom="0.07847222222222222" header="0" footer="0"/>
  <pageSetup firstPageNumber="9" useFirstPageNumber="1" fitToWidth="0" fitToHeight="1" horizontalDpi="600" verticalDpi="600" orientation="portrait" paperSize="9" scale="7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李国安</cp:lastModifiedBy>
  <cp:lastPrinted>2016-12-14T06:48:23Z</cp:lastPrinted>
  <dcterms:created xsi:type="dcterms:W3CDTF">2006-02-13T05:15:25Z</dcterms:created>
  <dcterms:modified xsi:type="dcterms:W3CDTF">2022-01-07T03:31:20Z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5E3E88722B5B4E559601FDAD0F8231C9</vt:lpwstr>
  </property>
</Properties>
</file>