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Titles" localSheetId="0">'封面'!$1:$9</definedName>
    <definedName name="_xlnm.Print_Area" localSheetId="1">'1'!$A$1:$D$42</definedName>
    <definedName name="_xlnm.Print_Titles" localSheetId="1">'1'!$1:$42</definedName>
    <definedName name="_xlnm.Print_Area" localSheetId="2">'1-1'!$A$1:$T$16</definedName>
    <definedName name="_xlnm.Print_Titles" localSheetId="2">'1-1'!$1:$6</definedName>
    <definedName name="_xlnm.Print_Area" localSheetId="3">'1-2'!$A$1:$J$16</definedName>
    <definedName name="_xlnm.Print_Titles" localSheetId="3">'1-2'!$1:$6</definedName>
    <definedName name="_xlnm.Print_Area" localSheetId="4">'2'!$A$1:$H$40</definedName>
    <definedName name="_xlnm.Print_Titles" localSheetId="4">'2'!$1:$40</definedName>
    <definedName name="_xlnm.Print_Area" localSheetId="5">'2-1'!$A$1:$S$18</definedName>
    <definedName name="_xlnm.Print_Titles" localSheetId="5">'2-1'!$1:$6</definedName>
    <definedName name="_xlnm.Print_Area" localSheetId="6">'3'!$A$1:$DI$15</definedName>
    <definedName name="_xlnm.Print_Titles" localSheetId="6">'3'!$1:$6</definedName>
    <definedName name="_xlnm.Print_Area" localSheetId="7">'3-1'!$A$1:$G$39</definedName>
    <definedName name="_xlnm.Print_Titles" localSheetId="7">'3-1'!$1:$6</definedName>
    <definedName name="_xlnm.Print_Area" localSheetId="8">'3-2'!$A$1:$F$9</definedName>
    <definedName name="_xlnm.Print_Titles" localSheetId="8">'3-2'!$1:$5</definedName>
    <definedName name="_xlnm.Print_Area" localSheetId="9">'3-3'!$A$1:$H$9</definedName>
    <definedName name="_xlnm.Print_Titles" localSheetId="9">'3-3'!$1:$6</definedName>
    <definedName name="_xlnm.Print_Area" localSheetId="10">'4'!$A$1:$H$16</definedName>
    <definedName name="_xlnm.Print_Titles" localSheetId="10">'4'!$1:$6</definedName>
    <definedName name="_xlnm.Print_Area" localSheetId="11">'4-1'!$A$1:$H$16</definedName>
    <definedName name="_xlnm.Print_Titles" localSheetId="11">'4-1'!$1:$6</definedName>
    <definedName name="_xlnm.Print_Area" localSheetId="12">'5'!$A$1:$H$16</definedName>
    <definedName name="_xlnm.Print_Titles" localSheetId="12">'5'!$1:$6</definedName>
    <definedName name="_xlnm.Print_Titles" localSheetId="13">'6'!$1:$6</definedName>
  </definedNames>
  <calcPr fullCalcOnLoad="1"/>
</workbook>
</file>

<file path=xl/sharedStrings.xml><?xml version="1.0" encoding="utf-8"?>
<sst xmlns="http://schemas.openxmlformats.org/spreadsheetml/2006/main" count="1179" uniqueCount="448">
  <si>
    <t>剑阁县时古小学</t>
  </si>
  <si>
    <t>表1</t>
  </si>
  <si>
    <t>部门收支总表</t>
  </si>
  <si>
    <t>单位名称：剑阁县时古小学</t>
  </si>
  <si>
    <t/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</si>
  <si>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</si>
  <si>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</si>
  <si>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</si>
  <si>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</si>
  <si>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</si>
  <si>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</si>
  <si>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</si>
  <si>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</si>
  <si>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</si>
  <si>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</si>
  <si>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</si>
  <si>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</si>
  <si>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</si>
  <si>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</si>
  <si>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</si>
  <si>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</si>
  <si>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</si>
  <si>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</si>
  <si>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</si>
  <si>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</si>
  <si>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</si>
  <si>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</si>
  <si>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</si>
  <si>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</si>
  <si>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</si>
  <si>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</si>
  <si>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</si>
  <si>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</si>
  <si>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</si>
  <si>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</si>
  <si>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</si>
  <si>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</si>
  <si>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</si>
  <si>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</si>
  <si>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</si>
  <si>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</si>
  <si>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</si>
  <si>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</si>
  <si>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</si>
  <si>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</si>
  <si>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</si>
  <si>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</si>
  <si>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</si>
  <si>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</si>
  <si>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</si>
  <si>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</si>
  <si>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</si>
  <si>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</si>
  <si>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</si>
  <si>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</si>
  <si>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</si>
  <si>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</si>
  <si>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</si>
  <si>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</si>
  <si>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</si>
  <si>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</si>
  <si>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</si>
  <si>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</si>
  <si>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</si>
  <si>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</si>
  <si>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</si>
  <si>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</si>
  <si>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</si>
  <si>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</si>
  <si>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</si>
  <si>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</si>
  <si>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</si>
  <si>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</si>
  <si>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</si>
  <si>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</si>
  <si>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</si>
  <si>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</si>
  <si>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</si>
  <si>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</si>
  <si>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</si>
  <si>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</si>
  <si>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剑阁县教育局</t>
  </si>
  <si>
    <t>611649</t>
  </si>
  <si>
    <t xml:space="preserve">  剑阁县时古小学</t>
  </si>
  <si>
    <t>205</t>
  </si>
  <si>
    <t>02</t>
  </si>
  <si>
    <t>01</t>
  </si>
  <si>
    <t xml:space="preserve">  611649</t>
  </si>
  <si>
    <t xml:space="preserve">    学前教育</t>
  </si>
  <si>
    <t xml:space="preserve">    小学教育</t>
  </si>
  <si>
    <t>208</t>
  </si>
  <si>
    <t>05</t>
  </si>
  <si>
    <t xml:space="preserve">    事业单位离退休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</si>
  <si>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</si>
  <si>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</si>
  <si>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</si>
  <si>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</si>
  <si>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</si>
  <si>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</si>
  <si>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</si>
  <si>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</si>
  <si>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</si>
  <si>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</si>
  <si>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</si>
  <si>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</si>
  <si>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</si>
  <si>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</si>
  <si>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</si>
  <si>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</si>
  <si>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</si>
  <si>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</si>
  <si>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</si>
  <si>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</si>
  <si>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</si>
  <si>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</si>
  <si>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</si>
  <si>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</si>
  <si>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</si>
  <si>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</si>
  <si>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</si>
  <si>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</si>
  <si>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</si>
  <si>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</si>
  <si>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</si>
  <si>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</si>
  <si>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</si>
  <si>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</si>
  <si>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</si>
  <si>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</si>
  <si>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</si>
  <si>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</si>
  <si>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</si>
  <si>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</si>
  <si>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</si>
  <si>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</si>
  <si>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</si>
  <si>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</si>
  <si>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</si>
  <si>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</si>
  <si>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</si>
  <si>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</si>
  <si>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</si>
  <si>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</si>
  <si>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</si>
  <si>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</si>
  <si>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</si>
  <si>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</si>
  <si>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</si>
  <si>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</si>
  <si>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</si>
  <si>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</si>
  <si>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财政拨款支出预算表（政府经济分类科目）</t>
  </si>
  <si>
    <t>项目</t>
  </si>
  <si>
    <t>总计</t>
  </si>
  <si>
    <t>当年财政拨款安排</t>
  </si>
  <si>
    <t>上年结转安排</t>
  </si>
  <si>
    <t>经济科目</t>
  </si>
  <si>
    <t>合 计</t>
  </si>
  <si>
    <t>一般公共预算拨款</t>
  </si>
  <si>
    <t>政府性基金安排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</si>
  <si>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</si>
  <si>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</si>
  <si>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</si>
  <si>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</si>
  <si>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</si>
  <si>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506</t>
  </si>
  <si>
    <t xml:space="preserve">    对事业单位资本性补助</t>
  </si>
  <si>
    <t xml:space="preserve">  506</t>
  </si>
  <si>
    <t xml:space="preserve">      资本性支出（一）</t>
  </si>
  <si>
    <t>509</t>
  </si>
  <si>
    <t xml:space="preserve">    对个人和家庭的补助</t>
  </si>
  <si>
    <t xml:space="preserve">  509</t>
  </si>
  <si>
    <t xml:space="preserve">      社会福利和救助</t>
  </si>
  <si>
    <t xml:space="preserve">      离退休费</t>
  </si>
  <si>
    <t>99</t>
  </si>
  <si>
    <t xml:space="preserve">      其他对个人和家庭补助</t>
  </si>
  <si>
    <t>表3</t>
  </si>
  <si>
    <t>一般公共预算支出总表</t>
  </si>
  <si>
    <t>单位名称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</si>
  <si>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</si>
  <si>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</si>
  <si>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</si>
  <si>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</si>
  <si>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</si>
  <si>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</si>
  <si>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</si>
  <si>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</si>
  <si>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</si>
  <si>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</si>
  <si>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</si>
  <si>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</si>
  <si>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</si>
  <si>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</si>
  <si>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</si>
  <si>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</si>
  <si>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</si>
  <si>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</si>
  <si>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</si>
  <si>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</si>
  <si>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</si>
  <si>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</si>
  <si>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</si>
  <si>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</si>
  <si>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</si>
  <si>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</si>
  <si>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</si>
  <si>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</si>
  <si>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</si>
  <si>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</si>
  <si>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</si>
  <si>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</si>
  <si>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</si>
  <si>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</si>
  <si>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</si>
  <si>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</si>
  <si>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</si>
  <si>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</si>
  <si>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</si>
  <si>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</si>
  <si>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</si>
  <si>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</si>
  <si>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</si>
  <si>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</si>
  <si>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</si>
  <si>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</si>
  <si>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</si>
  <si>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</si>
  <si>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</si>
  <si>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</si>
  <si>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</si>
  <si>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</si>
  <si>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</si>
  <si>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</si>
  <si>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</si>
  <si>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</si>
  <si>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</si>
  <si>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</si>
  <si>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</si>
  <si>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</si>
  <si>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</si>
  <si>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</si>
  <si>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</si>
  <si>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</si>
  <si>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</si>
  <si>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</si>
  <si>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</si>
  <si>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</si>
  <si>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</si>
  <si>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</si>
  <si>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</si>
  <si>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</si>
  <si>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</si>
  <si>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</si>
  <si>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</si>
  <si>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</si>
  <si>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</si>
  <si>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</si>
  <si>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</si>
  <si>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</si>
  <si>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</si>
  <si>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</si>
  <si>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</si>
  <si>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</si>
  <si>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</si>
  <si>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</si>
  <si>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</si>
  <si>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</si>
  <si>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</si>
  <si>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</si>
  <si>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</si>
  <si>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</si>
  <si>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</si>
  <si>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对民间非营利组织和群众性自治组织补贴</t>
  </si>
  <si>
    <t>金额(代缴社会保险费)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</si>
  <si>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</si>
  <si>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</si>
  <si>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</si>
  <si>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</si>
  <si>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</si>
  <si>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</si>
  <si>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</si>
  <si>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</si>
  <si>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</si>
  <si>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</si>
  <si>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>03</t>
  </si>
  <si>
    <t xml:space="preserve">      奖金</t>
  </si>
  <si>
    <t>07</t>
  </si>
  <si>
    <t xml:space="preserve">      绩效工资</t>
  </si>
  <si>
    <t>08</t>
  </si>
  <si>
    <t xml:space="preserve">      机关事业单位基本养老保险缴费</t>
  </si>
  <si>
    <t>10</t>
  </si>
  <si>
    <t xml:space="preserve">      职工基本医疗保险缴费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</si>
  <si>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</si>
  <si>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</si>
  <si>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</si>
  <si>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</si>
  <si>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</si>
  <si>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</si>
  <si>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</si>
  <si>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</si>
  <si>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</si>
  <si>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</si>
  <si>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 xml:space="preserve">      咨询费</t>
  </si>
  <si>
    <t>04</t>
  </si>
  <si>
    <t xml:space="preserve">      手续费</t>
  </si>
  <si>
    <t xml:space="preserve">      水费</t>
  </si>
  <si>
    <t>06</t>
  </si>
  <si>
    <t xml:space="preserve">      电费</t>
  </si>
  <si>
    <t xml:space="preserve">      邮电费</t>
  </si>
  <si>
    <t xml:space="preserve">      差旅费</t>
  </si>
  <si>
    <t xml:space="preserve">      维修(护)费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</si>
  <si>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</si>
  <si>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</si>
  <si>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</si>
  <si>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</si>
  <si>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</si>
  <si>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</si>
  <si>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</si>
  <si>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</si>
  <si>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</si>
  <si>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</si>
  <si>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 xml:space="preserve">      其他商品和服务支出</t>
  </si>
  <si>
    <t>303</t>
  </si>
  <si>
    <t xml:space="preserve">  303</t>
  </si>
  <si>
    <t xml:space="preserve">      退休费</t>
  </si>
  <si>
    <t xml:space="preserve">      生活补助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</si>
  <si>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</si>
  <si>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</si>
  <si>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</si>
  <si>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</si>
  <si>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2021年学校食堂补助经费</t>
  </si>
  <si>
    <t xml:space="preserve">  改善办学条件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</si>
  <si>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</si>
  <si>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</si>
  <si>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</si>
  <si>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</si>
  <si>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</si>
  <si>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</si>
  <si>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</si>
  <si>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</si>
  <si>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</si>
  <si>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</si>
  <si>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</si>
  <si>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</si>
  <si>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</si>
  <si>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</si>
  <si>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</si>
  <si>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rPr>
        <sz val="9"/>
        <color indexed="8"/>
        <rFont val="宋体"/>
        <family val="0"/>
      </rPr>
      <t>表</t>
    </r>
    <r>
      <rPr>
        <sz val="11"/>
        <color indexed="8"/>
        <rFont val="Arial"/>
        <family val="2"/>
      </rPr>
      <t>6</t>
    </r>
  </si>
  <si>
    <t>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</si>
  <si>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</si>
  <si>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</si>
  <si>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</si>
  <si>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</si>
  <si>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</si>
  <si>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</si>
  <si>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</si>
  <si>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</si>
  <si>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</si>
  <si>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</si>
  <si>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</si>
  <si>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</si>
  <si>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 xml:space="preserve">    2021年学校食堂补助经费</t>
  </si>
  <si>
    <t>补助营养餐食堂工人经费</t>
  </si>
  <si>
    <t>&gt;= 2</t>
  </si>
  <si>
    <t>减轻农村学生家庭经济负担</t>
  </si>
  <si>
    <t>完成预期目标</t>
  </si>
  <si>
    <t>家长满意度</t>
  </si>
  <si>
    <t>≥95%</t>
  </si>
  <si>
    <t xml:space="preserve">    </t>
  </si>
  <si>
    <t>惠及农村义务教育学生人数</t>
  </si>
  <si>
    <t>&gt;= 86</t>
  </si>
  <si>
    <t>提高青少年身体素质</t>
  </si>
  <si>
    <t>达到预期目标</t>
  </si>
  <si>
    <t>学生满意度</t>
  </si>
  <si>
    <t>≥97%</t>
  </si>
  <si>
    <t>营养供餐合格率</t>
  </si>
  <si>
    <t>&gt;= 100</t>
  </si>
  <si>
    <t>完成时间</t>
  </si>
  <si>
    <t>2021年12月31日</t>
  </si>
  <si>
    <t>营养餐食堂工人劳务费</t>
  </si>
  <si>
    <t>&gt;= 10000</t>
  </si>
  <si>
    <t xml:space="preserve">    改善办学条件</t>
  </si>
  <si>
    <t>校舍维修改造，保障学校教学活动正常进行，办人民满意的、有特色的学校。</t>
  </si>
  <si>
    <t>学校校舍零星维修面积</t>
  </si>
  <si>
    <t>大于400平方米</t>
  </si>
  <si>
    <t>改善办学条件</t>
  </si>
  <si>
    <t>改善学生住宿环境，促进学校发展</t>
  </si>
  <si>
    <t>师生满意度</t>
  </si>
  <si>
    <t>学校校舍零星维修改造达标率</t>
  </si>
  <si>
    <t>100%</t>
  </si>
  <si>
    <t>2021年12月</t>
  </si>
  <si>
    <t>维修费</t>
  </si>
  <si>
    <t>5万元</t>
  </si>
  <si>
    <t>部门整体支出绩效目标申报表</t>
  </si>
  <si>
    <t>（2021年度）</t>
  </si>
  <si>
    <t>部门名称</t>
  </si>
  <si>
    <t>主要任务</t>
  </si>
  <si>
    <t>任务内容</t>
  </si>
  <si>
    <t>年度主要任务</t>
  </si>
  <si>
    <t>社会保障缴费</t>
  </si>
  <si>
    <t>支幼儿教师工资</t>
  </si>
  <si>
    <t>05年以前退休人员医疗保险</t>
  </si>
  <si>
    <t>2016-2019年退休人员一次性补贴</t>
  </si>
  <si>
    <t>工资性支出</t>
  </si>
  <si>
    <t>贫困学生生活补助</t>
  </si>
  <si>
    <t>遗属生活补助</t>
  </si>
  <si>
    <t>日常公用经费支出</t>
  </si>
  <si>
    <t>年度部门整体支出预算申请</t>
  </si>
  <si>
    <t>年度总体目标</t>
  </si>
  <si>
    <t>指标名称(总体目标)</t>
  </si>
  <si>
    <t>总体指标</t>
  </si>
  <si>
    <t>一级指标</t>
  </si>
  <si>
    <t>二级指标</t>
  </si>
  <si>
    <t>指标值（包含数字及文字描述）</t>
  </si>
  <si>
    <t>产出指标</t>
  </si>
  <si>
    <t>数量指标</t>
  </si>
  <si>
    <t>贫困地区乡村教师、校（园）长培训人次</t>
  </si>
  <si>
    <t>≥35人</t>
  </si>
  <si>
    <t>城乡义务教育公用经费惠及人数</t>
  </si>
  <si>
    <t>≥86人</t>
  </si>
  <si>
    <t>学生资助政策惠及学生人数</t>
  </si>
  <si>
    <t>≥44人</t>
  </si>
  <si>
    <t>质量指标</t>
  </si>
  <si>
    <t>国家通用语言文字培训覆盖率</t>
  </si>
  <si>
    <t>教师培训合格率</t>
  </si>
  <si>
    <t>学生资助标准达标率</t>
  </si>
  <si>
    <t>农村义务教育学生营养改善计划供餐质量达标率</t>
  </si>
  <si>
    <t>时效指标</t>
  </si>
  <si>
    <t>目标在时限内完成</t>
  </si>
  <si>
    <t>2021年12月前完成</t>
  </si>
  <si>
    <t>成本指标</t>
  </si>
  <si>
    <t>保障单位各项工作正常运转</t>
  </si>
  <si>
    <t>按财政预算足额保障</t>
  </si>
  <si>
    <t>经济效益指标</t>
  </si>
  <si>
    <t>社会效益指标</t>
  </si>
  <si>
    <t>专任教师合格率(%)</t>
  </si>
  <si>
    <t>参训乡村教师教育教学能力提高</t>
  </si>
  <si>
    <t>明显提高</t>
  </si>
  <si>
    <t>适龄儿童、青少年接受九年义务教育的比率</t>
  </si>
  <si>
    <t>建档立卡贫困户子女全程全部接受资助的比例</t>
  </si>
  <si>
    <t>生态效益指标</t>
  </si>
  <si>
    <t>可持续影响指标</t>
  </si>
  <si>
    <t>提升教育教学质量与水平</t>
  </si>
  <si>
    <t>支持城乡义务教育健康发展</t>
  </si>
  <si>
    <t>贯彻落实义务教育保障机制</t>
  </si>
  <si>
    <t>95%</t>
  </si>
  <si>
    <t>社会满意度</t>
  </si>
  <si>
    <t>98%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</si>
</sst>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\&quot;#,##0.00_);\(&quot;\&quot;#,##0.00\)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1"/>
      <name val="Calibri"/>
      <family val="2"/>
    </font>
    <font>
      <sz val="12"/>
      <name val="黑体"/>
      <family val="3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Calibri"/>
      <family val="2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16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179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2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3" fillId="0" borderId="4" applyNumberFormat="0" applyFill="0" applyAlignment="0" applyProtection="0"/>
    <xf numFmtId="0" fontId="16" fillId="5" borderId="0" applyNumberFormat="0" applyBorder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16" fillId="11" borderId="0" applyNumberFormat="0" applyBorder="0" applyAlignment="0" applyProtection="0"/>
    <xf numFmtId="0" fontId="39" fillId="12" borderId="0" applyNumberFormat="0" applyBorder="0" applyAlignment="0" applyProtection="0"/>
    <xf numFmtId="0" fontId="42" fillId="0" borderId="7" applyNumberFormat="0" applyFill="0" applyAlignment="0" applyProtection="0"/>
    <xf numFmtId="0" fontId="39" fillId="13" borderId="0" applyNumberFormat="0" applyBorder="0" applyAlignment="0" applyProtection="0"/>
    <xf numFmtId="0" fontId="48" fillId="14" borderId="8" applyNumberFormat="0" applyAlignment="0" applyProtection="0"/>
    <xf numFmtId="0" fontId="49" fillId="14" borderId="1" applyNumberFormat="0" applyAlignment="0" applyProtection="0"/>
    <xf numFmtId="0" fontId="50" fillId="15" borderId="9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18" borderId="0" applyNumberFormat="0" applyBorder="0" applyAlignment="0" applyProtection="0"/>
    <xf numFmtId="0" fontId="16" fillId="11" borderId="0" applyNumberFormat="0" applyBorder="0" applyAlignment="0" applyProtection="0"/>
    <xf numFmtId="0" fontId="54" fillId="19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9" fillId="26" borderId="12" applyNumberFormat="0" applyAlignment="0" applyProtection="0"/>
    <xf numFmtId="0" fontId="16" fillId="2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1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0" borderId="13" applyNumberFormat="0" applyFill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7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0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7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41" borderId="0" applyNumberFormat="0" applyBorder="0" applyAlignment="0" applyProtection="0"/>
    <xf numFmtId="0" fontId="4" fillId="0" borderId="0">
      <alignment/>
      <protection/>
    </xf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5" fillId="43" borderId="14" applyNumberFormat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30" fillId="47" borderId="15" applyNumberFormat="0" applyAlignment="0" applyProtection="0"/>
    <xf numFmtId="0" fontId="30" fillId="47" borderId="15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23" fillId="0" borderId="4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12" applyNumberFormat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0" fillId="5" borderId="3" applyNumberFormat="0" applyFont="0" applyAlignment="0" applyProtection="0"/>
    <xf numFmtId="0" fontId="4" fillId="0" borderId="0">
      <alignment/>
      <protection/>
    </xf>
    <xf numFmtId="0" fontId="25" fillId="43" borderId="14" applyNumberFormat="0" applyAlignment="0" applyProtection="0"/>
    <xf numFmtId="0" fontId="29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68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162" applyFont="1" applyAlignment="1">
      <alignment vertical="center"/>
      <protection/>
    </xf>
    <xf numFmtId="0" fontId="4" fillId="0" borderId="0" xfId="161" applyAlignment="1">
      <alignment vertical="center" wrapText="1"/>
      <protection/>
    </xf>
    <xf numFmtId="0" fontId="5" fillId="0" borderId="0" xfId="154" applyFont="1" applyAlignment="1">
      <alignment horizontal="center" vertical="center" wrapText="1"/>
      <protection/>
    </xf>
    <xf numFmtId="0" fontId="6" fillId="0" borderId="0" xfId="159" applyFont="1" applyAlignment="1">
      <alignment horizontal="center" vertical="center" wrapText="1"/>
      <protection/>
    </xf>
    <xf numFmtId="0" fontId="1" fillId="0" borderId="19" xfId="156" applyFont="1" applyBorder="1" applyAlignment="1">
      <alignment horizontal="center" vertical="center" wrapText="1"/>
      <protection/>
    </xf>
    <xf numFmtId="0" fontId="1" fillId="0" borderId="20" xfId="156" applyFont="1" applyBorder="1" applyAlignment="1">
      <alignment horizontal="center" vertical="center" wrapText="1"/>
      <protection/>
    </xf>
    <xf numFmtId="0" fontId="1" fillId="0" borderId="20" xfId="155" applyFont="1" applyBorder="1" applyAlignment="1">
      <alignment horizontal="left" vertical="center" wrapText="1"/>
      <protection/>
    </xf>
    <xf numFmtId="0" fontId="1" fillId="0" borderId="20" xfId="153" applyFont="1" applyBorder="1" applyAlignment="1">
      <alignment horizontal="left" vertical="center" wrapText="1"/>
      <protection/>
    </xf>
    <xf numFmtId="0" fontId="1" fillId="0" borderId="20" xfId="110" applyFont="1" applyBorder="1" applyAlignment="1">
      <alignment horizontal="left" vertical="center" wrapText="1"/>
      <protection/>
    </xf>
    <xf numFmtId="0" fontId="1" fillId="0" borderId="20" xfId="164" applyFont="1" applyBorder="1" applyAlignment="1">
      <alignment horizontal="left" vertical="center" wrapText="1"/>
      <protection/>
    </xf>
    <xf numFmtId="0" fontId="1" fillId="0" borderId="21" xfId="144" applyFont="1" applyBorder="1" applyAlignment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1" fillId="0" borderId="24" xfId="144" applyFont="1" applyBorder="1" applyAlignment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" fillId="0" borderId="24" xfId="166" applyFont="1" applyBorder="1" applyAlignment="1">
      <alignment horizontal="center" vertical="center" wrapText="1"/>
      <protection/>
    </xf>
    <xf numFmtId="0" fontId="7" fillId="0" borderId="28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" fillId="0" borderId="0" xfId="167" applyFont="1" applyBorder="1" applyAlignment="1">
      <alignment horizontal="center" vertical="center" wrapText="1"/>
      <protection/>
    </xf>
    <xf numFmtId="0" fontId="1" fillId="0" borderId="20" xfId="167" applyFont="1" applyBorder="1" applyAlignment="1">
      <alignment horizontal="center" vertical="center" wrapText="1"/>
      <protection/>
    </xf>
    <xf numFmtId="4" fontId="1" fillId="0" borderId="27" xfId="165" applyNumberFormat="1" applyFont="1" applyBorder="1" applyAlignment="1">
      <alignment horizontal="right" vertical="center" wrapText="1"/>
      <protection/>
    </xf>
    <xf numFmtId="4" fontId="7" fillId="0" borderId="31" xfId="0" applyNumberFormat="1" applyFont="1" applyFill="1" applyBorder="1" applyAlignment="1">
      <alignment horizontal="right" vertical="center" wrapText="1"/>
    </xf>
    <xf numFmtId="4" fontId="1" fillId="0" borderId="30" xfId="151" applyNumberFormat="1" applyFont="1" applyBorder="1" applyAlignment="1">
      <alignment horizontal="right" vertical="center" wrapText="1"/>
      <protection/>
    </xf>
    <xf numFmtId="4" fontId="1" fillId="0" borderId="20" xfId="151" applyNumberFormat="1" applyFont="1" applyBorder="1" applyAlignment="1">
      <alignment horizontal="right" vertical="center" wrapText="1"/>
      <protection/>
    </xf>
    <xf numFmtId="4" fontId="1" fillId="0" borderId="0" xfId="151" applyNumberFormat="1" applyFont="1" applyBorder="1" applyAlignment="1">
      <alignment horizontal="right" vertical="center" wrapText="1"/>
      <protection/>
    </xf>
    <xf numFmtId="4" fontId="1" fillId="0" borderId="24" xfId="151" applyNumberFormat="1" applyFont="1" applyBorder="1" applyAlignment="1">
      <alignment horizontal="right" vertical="center" wrapText="1"/>
      <protection/>
    </xf>
    <xf numFmtId="0" fontId="1" fillId="0" borderId="20" xfId="168" applyFont="1" applyBorder="1" applyAlignment="1">
      <alignment horizontal="center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1" fillId="0" borderId="0" xfId="158" applyFont="1" applyBorder="1" applyAlignment="1">
      <alignment horizontal="left" vertical="center" wrapText="1"/>
      <protection/>
    </xf>
    <xf numFmtId="0" fontId="1" fillId="0" borderId="24" xfId="95" applyFont="1" applyBorder="1" applyAlignment="1">
      <alignment horizontal="left" vertical="center" wrapText="1"/>
      <protection/>
    </xf>
    <xf numFmtId="0" fontId="1" fillId="0" borderId="32" xfId="152" applyFont="1" applyBorder="1" applyAlignment="1">
      <alignment horizontal="center" vertical="center" wrapText="1"/>
      <protection/>
    </xf>
    <xf numFmtId="0" fontId="1" fillId="0" borderId="30" xfId="163" applyFont="1" applyBorder="1" applyAlignment="1">
      <alignment horizontal="center" vertical="center" wrapText="1"/>
      <protection/>
    </xf>
    <xf numFmtId="0" fontId="1" fillId="0" borderId="20" xfId="20" applyFont="1" applyBorder="1" applyAlignment="1">
      <alignment horizontal="center" vertical="center" wrapText="1"/>
      <protection/>
    </xf>
    <xf numFmtId="0" fontId="1" fillId="0" borderId="19" xfId="152" applyFont="1" applyBorder="1" applyAlignment="1">
      <alignment horizontal="center" vertical="center" wrapText="1"/>
      <protection/>
    </xf>
    <xf numFmtId="0" fontId="1" fillId="0" borderId="19" xfId="157" applyFont="1" applyBorder="1" applyAlignment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20" xfId="94" applyFont="1" applyBorder="1" applyAlignment="1">
      <alignment horizontal="left" vertical="center" wrapText="1"/>
      <protection/>
    </xf>
    <xf numFmtId="0" fontId="1" fillId="0" borderId="32" xfId="157" applyFont="1" applyBorder="1" applyAlignment="1">
      <alignment horizontal="center" vertical="center" wrapText="1"/>
      <protection/>
    </xf>
    <xf numFmtId="0" fontId="1" fillId="0" borderId="31" xfId="157" applyFont="1" applyBorder="1" applyAlignment="1">
      <alignment horizontal="center" vertical="center" wrapText="1"/>
      <protection/>
    </xf>
    <xf numFmtId="0" fontId="1" fillId="0" borderId="20" xfId="157" applyFont="1" applyBorder="1" applyAlignment="1">
      <alignment horizontal="center" vertical="center" wrapText="1"/>
      <protection/>
    </xf>
    <xf numFmtId="0" fontId="1" fillId="0" borderId="31" xfId="152" applyFont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>
      <alignment horizontal="left" vertical="center" wrapText="1"/>
    </xf>
    <xf numFmtId="0" fontId="8" fillId="0" borderId="30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>
      <alignment horizontal="right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51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43" borderId="54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49" fontId="1" fillId="0" borderId="58" xfId="0" applyNumberFormat="1" applyFont="1" applyFill="1" applyBorder="1" applyAlignment="1" applyProtection="1">
      <alignment vertical="center" wrapText="1"/>
      <protection/>
    </xf>
    <xf numFmtId="4" fontId="1" fillId="0" borderId="59" xfId="0" applyNumberFormat="1" applyFont="1" applyBorder="1" applyAlignment="1" applyProtection="1">
      <alignment vertical="center" wrapText="1"/>
      <protection/>
    </xf>
    <xf numFmtId="4" fontId="1" fillId="0" borderId="42" xfId="0" applyNumberFormat="1" applyFont="1" applyBorder="1" applyAlignment="1" applyProtection="1">
      <alignment vertical="center" wrapText="1"/>
      <protection/>
    </xf>
    <xf numFmtId="4" fontId="1" fillId="0" borderId="6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1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Continuous" vertical="center"/>
      <protection/>
    </xf>
    <xf numFmtId="0" fontId="1" fillId="0" borderId="29" xfId="0" applyNumberFormat="1" applyFont="1" applyFill="1" applyBorder="1" applyAlignment="1" applyProtection="1">
      <alignment horizontal="centerContinuous" vertical="center"/>
      <protection/>
    </xf>
    <xf numFmtId="0" fontId="1" fillId="0" borderId="30" xfId="0" applyNumberFormat="1" applyFont="1" applyFill="1" applyBorder="1" applyAlignment="1" applyProtection="1">
      <alignment horizontal="centerContinuous" vertical="center"/>
      <protection/>
    </xf>
    <xf numFmtId="1" fontId="1" fillId="0" borderId="62" xfId="0" applyNumberFormat="1" applyFont="1" applyFill="1" applyBorder="1" applyAlignment="1" applyProtection="1">
      <alignment horizontal="center" vertical="center" wrapText="1"/>
      <protection/>
    </xf>
    <xf numFmtId="1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1" fontId="1" fillId="0" borderId="57" xfId="0" applyNumberFormat="1" applyFont="1" applyFill="1" applyBorder="1" applyAlignment="1" applyProtection="1">
      <alignment horizontal="center" vertical="center" wrapText="1"/>
      <protection/>
    </xf>
    <xf numFmtId="49" fontId="1" fillId="0" borderId="64" xfId="0" applyNumberFormat="1" applyFont="1" applyFill="1" applyBorder="1" applyAlignment="1" applyProtection="1">
      <alignment vertical="center" wrapText="1"/>
      <protection/>
    </xf>
    <xf numFmtId="4" fontId="1" fillId="0" borderId="36" xfId="0" applyNumberFormat="1" applyFont="1" applyBorder="1" applyAlignment="1" applyProtection="1">
      <alignment vertical="center" wrapText="1"/>
      <protection/>
    </xf>
    <xf numFmtId="4" fontId="1" fillId="0" borderId="65" xfId="0" applyNumberFormat="1" applyFont="1" applyBorder="1" applyAlignment="1" applyProtection="1">
      <alignment vertical="center" wrapText="1"/>
      <protection/>
    </xf>
    <xf numFmtId="4" fontId="1" fillId="0" borderId="66" xfId="0" applyNumberFormat="1" applyFont="1" applyBorder="1" applyAlignment="1" applyProtection="1">
      <alignment vertical="center" wrapText="1"/>
      <protection/>
    </xf>
    <xf numFmtId="4" fontId="1" fillId="0" borderId="43" xfId="0" applyNumberFormat="1" applyFont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67" xfId="0" applyNumberFormat="1" applyFont="1" applyFill="1" applyBorder="1" applyAlignment="1" applyProtection="1">
      <alignment horizontal="center" vertical="center" wrapText="1"/>
      <protection/>
    </xf>
    <xf numFmtId="1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48" xfId="0" applyNumberFormat="1" applyFont="1" applyFill="1" applyBorder="1" applyAlignment="1" applyProtection="1">
      <alignment vertical="center" wrapText="1"/>
      <protection/>
    </xf>
    <xf numFmtId="49" fontId="1" fillId="0" borderId="53" xfId="0" applyNumberFormat="1" applyFont="1" applyFill="1" applyBorder="1" applyAlignment="1" applyProtection="1">
      <alignment vertical="center" wrapText="1"/>
      <protection/>
    </xf>
    <xf numFmtId="4" fontId="1" fillId="0" borderId="20" xfId="0" applyNumberFormat="1" applyFont="1" applyBorder="1" applyAlignment="1" applyProtection="1">
      <alignment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68" xfId="0" applyNumberFormat="1" applyFont="1" applyFill="1" applyBorder="1" applyAlignment="1" applyProtection="1">
      <alignment horizontal="center" vertical="center" wrapText="1"/>
      <protection/>
    </xf>
    <xf numFmtId="49" fontId="1" fillId="0" borderId="6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>
      <alignment/>
    </xf>
    <xf numFmtId="0" fontId="0" fillId="43" borderId="0" xfId="0" applyNumberFormat="1" applyFont="1" applyFill="1" applyAlignment="1">
      <alignment/>
    </xf>
    <xf numFmtId="0" fontId="1" fillId="0" borderId="5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69" xfId="0" applyNumberFormat="1" applyFont="1" applyFill="1" applyBorder="1" applyAlignment="1">
      <alignment horizontal="center" vertical="center"/>
    </xf>
    <xf numFmtId="0" fontId="1" fillId="43" borderId="49" xfId="0" applyNumberFormat="1" applyFont="1" applyFill="1" applyBorder="1" applyAlignment="1" applyProtection="1">
      <alignment horizontal="center" vertical="center"/>
      <protection/>
    </xf>
    <xf numFmtId="0" fontId="1" fillId="43" borderId="50" xfId="0" applyNumberFormat="1" applyFont="1" applyFill="1" applyBorder="1" applyAlignment="1" applyProtection="1">
      <alignment horizontal="center" vertical="center"/>
      <protection/>
    </xf>
    <xf numFmtId="0" fontId="1" fillId="0" borderId="70" xfId="0" applyNumberFormat="1" applyFont="1" applyFill="1" applyBorder="1" applyAlignment="1" applyProtection="1">
      <alignment horizontal="center" vertical="center" wrapText="1"/>
      <protection/>
    </xf>
    <xf numFmtId="0" fontId="1" fillId="43" borderId="51" xfId="0" applyNumberFormat="1" applyFont="1" applyFill="1" applyBorder="1" applyAlignment="1" applyProtection="1">
      <alignment horizontal="center" vertical="center"/>
      <protection/>
    </xf>
    <xf numFmtId="0" fontId="1" fillId="43" borderId="71" xfId="0" applyNumberFormat="1" applyFont="1" applyFill="1" applyBorder="1" applyAlignment="1" applyProtection="1">
      <alignment horizontal="center" vertical="center"/>
      <protection/>
    </xf>
    <xf numFmtId="0" fontId="1" fillId="0" borderId="7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7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74" xfId="0" applyNumberFormat="1" applyFont="1" applyFill="1" applyBorder="1" applyAlignment="1" applyProtection="1">
      <alignment horizontal="center" vertical="center" wrapText="1"/>
      <protection/>
    </xf>
    <xf numFmtId="1" fontId="1" fillId="0" borderId="70" xfId="0" applyNumberFormat="1" applyFont="1" applyFill="1" applyBorder="1" applyAlignment="1" applyProtection="1">
      <alignment horizontal="center" vertical="center" wrapText="1"/>
      <protection/>
    </xf>
    <xf numFmtId="1" fontId="0" fillId="0" borderId="49" xfId="0" applyNumberFormat="1" applyFont="1" applyFill="1" applyBorder="1" applyAlignment="1">
      <alignment horizontal="center" vertic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4" fontId="1" fillId="0" borderId="75" xfId="0" applyNumberFormat="1" applyFont="1" applyBorder="1" applyAlignment="1" applyProtection="1">
      <alignment vertical="center" wrapText="1"/>
      <protection/>
    </xf>
    <xf numFmtId="0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76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12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42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77" xfId="0" applyNumberFormat="1" applyFont="1" applyFill="1" applyBorder="1" applyAlignment="1">
      <alignment horizontal="center" vertical="center"/>
    </xf>
    <xf numFmtId="1" fontId="0" fillId="0" borderId="7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7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49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11" fillId="0" borderId="70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>
      <alignment horizontal="center" vertical="center"/>
    </xf>
    <xf numFmtId="0" fontId="11" fillId="0" borderId="80" xfId="0" applyNumberFormat="1" applyFont="1" applyFill="1" applyBorder="1" applyAlignment="1">
      <alignment horizontal="center" vertical="center"/>
    </xf>
    <xf numFmtId="4" fontId="11" fillId="0" borderId="80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>
      <alignment vertical="center"/>
    </xf>
    <xf numFmtId="4" fontId="11" fillId="0" borderId="81" xfId="0" applyNumberFormat="1" applyFont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>
      <alignment vertical="center"/>
    </xf>
    <xf numFmtId="4" fontId="11" fillId="0" borderId="57" xfId="0" applyNumberFormat="1" applyFont="1" applyBorder="1" applyAlignment="1" applyProtection="1">
      <alignment vertical="center" wrapText="1"/>
      <protection/>
    </xf>
    <xf numFmtId="4" fontId="11" fillId="0" borderId="56" xfId="0" applyNumberFormat="1" applyFont="1" applyBorder="1" applyAlignment="1" applyProtection="1">
      <alignment vertical="center" wrapText="1"/>
      <protection/>
    </xf>
    <xf numFmtId="1" fontId="11" fillId="0" borderId="48" xfId="0" applyNumberFormat="1" applyFont="1" applyFill="1" applyBorder="1" applyAlignment="1">
      <alignment vertical="center"/>
    </xf>
    <xf numFmtId="0" fontId="1" fillId="0" borderId="48" xfId="0" applyNumberFormat="1" applyFont="1" applyFill="1" applyBorder="1" applyAlignment="1">
      <alignment vertical="center"/>
    </xf>
    <xf numFmtId="0" fontId="1" fillId="0" borderId="61" xfId="0" applyNumberFormat="1" applyFont="1" applyFill="1" applyBorder="1" applyAlignment="1">
      <alignment vertical="center"/>
    </xf>
    <xf numFmtId="1" fontId="11" fillId="0" borderId="64" xfId="0" applyNumberFormat="1" applyFont="1" applyFill="1" applyBorder="1" applyAlignment="1">
      <alignment vertical="center"/>
    </xf>
    <xf numFmtId="4" fontId="11" fillId="0" borderId="82" xfId="0" applyNumberFormat="1" applyFont="1" applyBorder="1" applyAlignment="1" applyProtection="1">
      <alignment vertical="center" wrapText="1"/>
      <protection/>
    </xf>
    <xf numFmtId="0" fontId="1" fillId="0" borderId="82" xfId="0" applyNumberFormat="1" applyFont="1" applyFill="1" applyBorder="1" applyAlignment="1">
      <alignment vertical="center"/>
    </xf>
    <xf numFmtId="0" fontId="11" fillId="0" borderId="64" xfId="0" applyNumberFormat="1" applyFont="1" applyFill="1" applyBorder="1" applyAlignment="1">
      <alignment vertical="center"/>
    </xf>
    <xf numFmtId="0" fontId="11" fillId="0" borderId="48" xfId="0" applyNumberFormat="1" applyFont="1" applyFill="1" applyBorder="1" applyAlignment="1">
      <alignment vertical="center"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1" fillId="0" borderId="83" xfId="0" applyNumberFormat="1" applyFont="1" applyFill="1" applyBorder="1" applyAlignment="1">
      <alignment vertical="center"/>
    </xf>
    <xf numFmtId="4" fontId="11" fillId="0" borderId="83" xfId="0" applyNumberFormat="1" applyFont="1" applyBorder="1" applyAlignment="1" applyProtection="1">
      <alignment vertical="center" wrapText="1"/>
      <protection/>
    </xf>
    <xf numFmtId="4" fontId="11" fillId="0" borderId="58" xfId="0" applyNumberFormat="1" applyFont="1" applyBorder="1" applyAlignment="1" applyProtection="1">
      <alignment vertical="center" wrapText="1"/>
      <protection/>
    </xf>
    <xf numFmtId="0" fontId="1" fillId="0" borderId="84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4" fontId="11" fillId="0" borderId="2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0" fontId="11" fillId="0" borderId="48" xfId="0" applyNumberFormat="1" applyFont="1" applyFill="1" applyBorder="1" applyAlignment="1">
      <alignment horizontal="center" vertical="center"/>
    </xf>
    <xf numFmtId="4" fontId="11" fillId="0" borderId="58" xfId="0" applyNumberFormat="1" applyFont="1" applyBorder="1" applyAlignment="1">
      <alignment vertical="center" wrapText="1"/>
    </xf>
    <xf numFmtId="0" fontId="11" fillId="0" borderId="83" xfId="0" applyNumberFormat="1" applyFont="1" applyFill="1" applyBorder="1" applyAlignment="1">
      <alignment horizontal="center" vertical="center"/>
    </xf>
    <xf numFmtId="4" fontId="11" fillId="0" borderId="83" xfId="0" applyNumberFormat="1" applyFont="1" applyBorder="1" applyAlignment="1">
      <alignment vertical="center" wrapText="1"/>
    </xf>
    <xf numFmtId="0" fontId="11" fillId="0" borderId="82" xfId="0" applyNumberFormat="1" applyFont="1" applyFill="1" applyBorder="1" applyAlignment="1">
      <alignment vertical="center"/>
    </xf>
    <xf numFmtId="4" fontId="11" fillId="0" borderId="58" xfId="0" applyNumberFormat="1" applyFont="1" applyBorder="1" applyAlignment="1">
      <alignment horizontal="right" vertical="center" wrapText="1"/>
    </xf>
    <xf numFmtId="4" fontId="11" fillId="0" borderId="82" xfId="0" applyNumberFormat="1" applyFont="1" applyBorder="1" applyAlignment="1">
      <alignment vertical="center" wrapText="1"/>
    </xf>
    <xf numFmtId="0" fontId="11" fillId="0" borderId="82" xfId="0" applyNumberFormat="1" applyFont="1" applyFill="1" applyBorder="1" applyAlignment="1">
      <alignment horizontal="center" vertical="center"/>
    </xf>
    <xf numFmtId="0" fontId="11" fillId="43" borderId="0" xfId="0" applyNumberFormat="1" applyFont="1" applyFill="1" applyAlignment="1">
      <alignment/>
    </xf>
    <xf numFmtId="0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43" borderId="0" xfId="0" applyNumberFormat="1" applyFont="1" applyFill="1" applyAlignment="1">
      <alignment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45" xfId="0" applyNumberFormat="1" applyFont="1" applyFill="1" applyBorder="1" applyAlignment="1">
      <alignment horizontal="center" vertical="center"/>
    </xf>
    <xf numFmtId="0" fontId="11" fillId="0" borderId="46" xfId="0" applyNumberFormat="1" applyFont="1" applyFill="1" applyBorder="1" applyAlignment="1">
      <alignment horizontal="center" vertical="center"/>
    </xf>
    <xf numFmtId="0" fontId="11" fillId="43" borderId="67" xfId="0" applyNumberFormat="1" applyFont="1" applyFill="1" applyBorder="1" applyAlignment="1" applyProtection="1">
      <alignment horizontal="center" vertical="center"/>
      <protection/>
    </xf>
    <xf numFmtId="0" fontId="11" fillId="43" borderId="58" xfId="0" applyNumberFormat="1" applyFont="1" applyFill="1" applyBorder="1" applyAlignment="1" applyProtection="1">
      <alignment horizontal="center" vertical="center"/>
      <protection/>
    </xf>
    <xf numFmtId="0" fontId="11" fillId="0" borderId="58" xfId="0" applyNumberFormat="1" applyFont="1" applyFill="1" applyBorder="1" applyAlignment="1" applyProtection="1">
      <alignment horizontal="center" vertical="center" wrapText="1"/>
      <protection/>
    </xf>
    <xf numFmtId="0" fontId="11" fillId="0" borderId="62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43" borderId="54" xfId="0" applyNumberFormat="1" applyFont="1" applyFill="1" applyBorder="1" applyAlignment="1">
      <alignment horizontal="center" vertical="center" wrapText="1"/>
    </xf>
    <xf numFmtId="0" fontId="11" fillId="0" borderId="55" xfId="0" applyNumberFormat="1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67" xfId="0" applyNumberFormat="1" applyFont="1" applyFill="1" applyBorder="1" applyAlignment="1" applyProtection="1">
      <alignment horizontal="center" vertical="center" wrapText="1"/>
      <protection/>
    </xf>
    <xf numFmtId="0" fontId="11" fillId="43" borderId="85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Fill="1" applyBorder="1" applyAlignment="1" applyProtection="1">
      <alignment horizontal="center" vertical="center" wrapText="1"/>
      <protection/>
    </xf>
    <xf numFmtId="49" fontId="11" fillId="0" borderId="58" xfId="0" applyNumberFormat="1" applyFont="1" applyFill="1" applyBorder="1" applyAlignment="1" applyProtection="1">
      <alignment vertical="center" wrapText="1"/>
      <protection/>
    </xf>
    <xf numFmtId="49" fontId="11" fillId="0" borderId="53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65" xfId="0" applyNumberFormat="1" applyFont="1" applyBorder="1" applyAlignment="1" applyProtection="1">
      <alignment vertical="center" wrapText="1"/>
      <protection/>
    </xf>
    <xf numFmtId="0" fontId="11" fillId="43" borderId="0" xfId="0" applyNumberFormat="1" applyFont="1" applyFill="1" applyAlignment="1">
      <alignment horizontal="right" vertical="center"/>
    </xf>
    <xf numFmtId="0" fontId="11" fillId="0" borderId="61" xfId="0" applyNumberFormat="1" applyFont="1" applyFill="1" applyBorder="1" applyAlignment="1" applyProtection="1">
      <alignment horizontal="center" vertical="center" wrapText="1"/>
      <protection/>
    </xf>
    <xf numFmtId="4" fontId="11" fillId="0" borderId="60" xfId="0" applyNumberFormat="1" applyFont="1" applyBorder="1" applyAlignment="1" applyProtection="1">
      <alignment vertical="center" wrapText="1"/>
      <protection/>
    </xf>
    <xf numFmtId="0" fontId="1" fillId="43" borderId="0" xfId="0" applyNumberFormat="1" applyFont="1" applyFill="1" applyAlignment="1">
      <alignment/>
    </xf>
    <xf numFmtId="0" fontId="1" fillId="43" borderId="58" xfId="0" applyNumberFormat="1" applyFont="1" applyFill="1" applyBorder="1" applyAlignment="1" applyProtection="1">
      <alignment horizontal="center" vertical="center" wrapText="1"/>
      <protection/>
    </xf>
    <xf numFmtId="18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43" borderId="48" xfId="0" applyNumberFormat="1" applyFont="1" applyFill="1" applyBorder="1" applyAlignment="1" applyProtection="1">
      <alignment horizontal="center" vertical="center" wrapText="1"/>
      <protection/>
    </xf>
    <xf numFmtId="18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43" borderId="57" xfId="0" applyNumberFormat="1" applyFont="1" applyFill="1" applyBorder="1" applyAlignment="1" applyProtection="1">
      <alignment horizontal="center" vertical="center" wrapText="1"/>
      <protection/>
    </xf>
    <xf numFmtId="0" fontId="13" fillId="43" borderId="0" xfId="0" applyNumberFormat="1" applyFont="1" applyFill="1" applyAlignment="1">
      <alignment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11" fillId="0" borderId="86" xfId="0" applyNumberFormat="1" applyFont="1" applyBorder="1" applyAlignment="1" applyProtection="1">
      <alignment vertical="center" wrapText="1"/>
      <protection/>
    </xf>
    <xf numFmtId="0" fontId="11" fillId="0" borderId="87" xfId="0" applyNumberFormat="1" applyFont="1" applyFill="1" applyBorder="1" applyAlignment="1">
      <alignment vertical="center"/>
    </xf>
    <xf numFmtId="4" fontId="11" fillId="0" borderId="88" xfId="0" applyNumberFormat="1" applyFont="1" applyBorder="1" applyAlignment="1" applyProtection="1">
      <alignment vertical="center" wrapText="1"/>
      <protection/>
    </xf>
    <xf numFmtId="4" fontId="11" fillId="0" borderId="89" xfId="0" applyNumberFormat="1" applyFont="1" applyBorder="1" applyAlignment="1" applyProtection="1">
      <alignment vertical="center" wrapText="1"/>
      <protection/>
    </xf>
    <xf numFmtId="0" fontId="11" fillId="0" borderId="90" xfId="0" applyNumberFormat="1" applyFont="1" applyFill="1" applyBorder="1" applyAlignment="1">
      <alignment vertical="center"/>
    </xf>
    <xf numFmtId="4" fontId="11" fillId="0" borderId="91" xfId="0" applyNumberFormat="1" applyFont="1" applyBorder="1" applyAlignment="1" applyProtection="1">
      <alignment vertical="center" wrapText="1"/>
      <protection/>
    </xf>
    <xf numFmtId="4" fontId="11" fillId="0" borderId="89" xfId="0" applyNumberFormat="1" applyFont="1" applyBorder="1" applyAlignment="1">
      <alignment vertical="center" wrapText="1"/>
    </xf>
    <xf numFmtId="0" fontId="11" fillId="0" borderId="64" xfId="0" applyNumberFormat="1" applyFont="1" applyFill="1" applyBorder="1" applyAlignment="1">
      <alignment horizontal="center" vertical="center"/>
    </xf>
    <xf numFmtId="0" fontId="11" fillId="0" borderId="87" xfId="0" applyNumberFormat="1" applyFont="1" applyFill="1" applyBorder="1" applyAlignment="1">
      <alignment horizontal="center" vertical="center"/>
    </xf>
    <xf numFmtId="4" fontId="11" fillId="0" borderId="89" xfId="0" applyNumberFormat="1" applyFont="1" applyBorder="1" applyAlignment="1">
      <alignment horizontal="right" vertical="center" wrapText="1"/>
    </xf>
    <xf numFmtId="4" fontId="11" fillId="0" borderId="92" xfId="0" applyNumberFormat="1" applyFont="1" applyBorder="1" applyAlignment="1">
      <alignment horizontal="right" vertical="center" wrapText="1"/>
    </xf>
    <xf numFmtId="4" fontId="11" fillId="0" borderId="9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</cellXfs>
  <cellStyles count="155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Style 32" xfId="20"/>
    <cellStyle name="Style 27" xfId="21"/>
    <cellStyle name="20% - Accent2 1 1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标题 4" xfId="32"/>
    <cellStyle name="Note 1" xfId="33"/>
    <cellStyle name="Heading 2 1" xfId="34"/>
    <cellStyle name="20% - Accent3 1 1" xfId="35"/>
    <cellStyle name="60% - 强调文字颜色 2" xfId="36"/>
    <cellStyle name="警告文本" xfId="37"/>
    <cellStyle name="标题" xfId="38"/>
    <cellStyle name="解释性文本" xfId="39"/>
    <cellStyle name="标题 1" xfId="40"/>
    <cellStyle name="标题 2" xfId="41"/>
    <cellStyle name="40% - Accent1 1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40% - Accent1 1 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Input 1" xfId="62"/>
    <cellStyle name="20% - Accent4 1 1" xfId="63"/>
    <cellStyle name="强调文字颜色 3" xfId="64"/>
    <cellStyle name="强调文字颜色 4" xfId="65"/>
    <cellStyle name="20% - 强调文字颜色 4" xfId="66"/>
    <cellStyle name="40% - Accent2 1" xfId="67"/>
    <cellStyle name="40% - 强调文字颜色 4" xfId="68"/>
    <cellStyle name="强调文字颜色 5" xfId="69"/>
    <cellStyle name="40% - 强调文字颜色 5" xfId="70"/>
    <cellStyle name="Heading 3 1" xfId="71"/>
    <cellStyle name="60% - 强调文字颜色 5" xfId="72"/>
    <cellStyle name="强调文字颜色 6" xfId="73"/>
    <cellStyle name="Accent3 1 1" xfId="74"/>
    <cellStyle name="40% - 强调文字颜色 6" xfId="75"/>
    <cellStyle name="60% - 强调文字颜色 6" xfId="76"/>
    <cellStyle name="20% - Accent1 1 1" xfId="77"/>
    <cellStyle name="20% - Accent2 1" xfId="78"/>
    <cellStyle name="20% - Accent3 1" xfId="79"/>
    <cellStyle name="20% - Accent4 1" xfId="80"/>
    <cellStyle name="20% - Accent5 1" xfId="81"/>
    <cellStyle name="20% - Accent5 1 1" xfId="82"/>
    <cellStyle name="20% - Accent6 1" xfId="83"/>
    <cellStyle name="20% - Accent6 1 1" xfId="84"/>
    <cellStyle name="40% - Accent2 1 1" xfId="85"/>
    <cellStyle name="40% - Accent3 1" xfId="86"/>
    <cellStyle name="40% - Accent3 1 1" xfId="87"/>
    <cellStyle name="40% - Accent4 1" xfId="88"/>
    <cellStyle name="40% - Accent4 1 1" xfId="89"/>
    <cellStyle name="40% - Accent5 1" xfId="90"/>
    <cellStyle name="40% - Accent5 1 1" xfId="91"/>
    <cellStyle name="40% - Accent6 1" xfId="92"/>
    <cellStyle name="40% - Accent6 1 1" xfId="93"/>
    <cellStyle name="Style 34" xfId="94"/>
    <cellStyle name="Style 29" xfId="95"/>
    <cellStyle name="60% - Accent1 1" xfId="96"/>
    <cellStyle name="Title 1 1" xfId="97"/>
    <cellStyle name="60% - Accent1 1 1" xfId="98"/>
    <cellStyle name="60% - Accent2 1" xfId="99"/>
    <cellStyle name="60% - Accent2 1 1" xfId="100"/>
    <cellStyle name="60% - Accent3 1" xfId="101"/>
    <cellStyle name="60% - Accent3 1 1" xfId="102"/>
    <cellStyle name="60% - Accent4 1" xfId="103"/>
    <cellStyle name="60% - Accent4 1 1" xfId="104"/>
    <cellStyle name="60% - Accent5 1" xfId="105"/>
    <cellStyle name="60% - Accent5 1 1" xfId="106"/>
    <cellStyle name="60% - Accent6 1" xfId="107"/>
    <cellStyle name="60% - Accent6 1 1" xfId="108"/>
    <cellStyle name="Accent1 1" xfId="109"/>
    <cellStyle name="Style 8" xfId="110"/>
    <cellStyle name="Accent1 1 1" xfId="111"/>
    <cellStyle name="Accent2 1" xfId="112"/>
    <cellStyle name="Accent2 1 1" xfId="113"/>
    <cellStyle name="Output 1" xfId="114"/>
    <cellStyle name="Accent3 1" xfId="115"/>
    <cellStyle name="Accent4 1" xfId="116"/>
    <cellStyle name="Accent4 1 1" xfId="117"/>
    <cellStyle name="Accent5 1" xfId="118"/>
    <cellStyle name="Accent5 1 1" xfId="119"/>
    <cellStyle name="Accent6 1" xfId="120"/>
    <cellStyle name="Accent6 1 1" xfId="121"/>
    <cellStyle name="Bad 1" xfId="122"/>
    <cellStyle name="Bad 1 1" xfId="123"/>
    <cellStyle name="Calculation 1" xfId="124"/>
    <cellStyle name="Calculation 1 1" xfId="125"/>
    <cellStyle name="Check Cell 1" xfId="126"/>
    <cellStyle name="Check Cell 1 1" xfId="127"/>
    <cellStyle name="Explanatory Text 1" xfId="128"/>
    <cellStyle name="Explanatory Text 1 1" xfId="129"/>
    <cellStyle name="Good 1" xfId="130"/>
    <cellStyle name="Good 1 1" xfId="131"/>
    <cellStyle name="Heading 1 1" xfId="132"/>
    <cellStyle name="Heading 1 1 1" xfId="133"/>
    <cellStyle name="Heading 2 1 1" xfId="134"/>
    <cellStyle name="Heading 3 1 1" xfId="135"/>
    <cellStyle name="Heading 4 1" xfId="136"/>
    <cellStyle name="Heading 4 1 1" xfId="137"/>
    <cellStyle name="Input 1 1" xfId="138"/>
    <cellStyle name="Linked Cell 1" xfId="139"/>
    <cellStyle name="Linked Cell 1 1" xfId="140"/>
    <cellStyle name="Neutral 1" xfId="141"/>
    <cellStyle name="Neutral 1 1" xfId="142"/>
    <cellStyle name="Note 1 1" xfId="143"/>
    <cellStyle name="Style 11" xfId="144"/>
    <cellStyle name="Output 1 1" xfId="145"/>
    <cellStyle name="Title 1" xfId="146"/>
    <cellStyle name="Total 1" xfId="147"/>
    <cellStyle name="Total 1 1" xfId="148"/>
    <cellStyle name="Warning Text 1" xfId="149"/>
    <cellStyle name="Warning Text 1 1" xfId="150"/>
    <cellStyle name="Style 25" xfId="151"/>
    <cellStyle name="Style 30" xfId="152"/>
    <cellStyle name="Style 7" xfId="153"/>
    <cellStyle name="Style 3" xfId="154"/>
    <cellStyle name="Style 6" xfId="155"/>
    <cellStyle name="Style 5" xfId="156"/>
    <cellStyle name="Style 33" xfId="157"/>
    <cellStyle name="Style 28" xfId="158"/>
    <cellStyle name="Style 4" xfId="159"/>
    <cellStyle name="常规 2" xfId="160"/>
    <cellStyle name="Style 1" xfId="161"/>
    <cellStyle name="Style 2" xfId="162"/>
    <cellStyle name="Style 31" xfId="163"/>
    <cellStyle name="Style 9" xfId="164"/>
    <cellStyle name="Style 22" xfId="165"/>
    <cellStyle name="Style 15" xfId="166"/>
    <cellStyle name="Style 21" xfId="167"/>
    <cellStyle name="Style 10" xfId="168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3"/>
  <sheetViews>
    <sheetView showGridLines="0" showZeros="0" workbookViewId="0" topLeftCell="A5">
      <selection activeCell="A1" sqref="A1"/>
    </sheetView>
  </sheetViews>
  <sheetFormatPr defaultColWidth="9" defaultRowHeight="11.25"/>
  <cols>
    <col min="1" max="1" width="166.16015625" style="0" customWidth="1"/>
    <col min="2" max="16384" width="9.33203125" style="0" bestFit="1" customWidth="1"/>
  </cols>
  <sheetData>
    <row r="3" ht="10.5">
      <c r="A3" t="s">
        <v>0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65.3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102"/>
      <c r="B1" s="102"/>
      <c r="C1" s="102"/>
      <c r="D1" s="102"/>
      <c r="E1" s="103"/>
      <c r="F1" s="102"/>
      <c r="G1" s="102"/>
      <c r="H1" s="79" t="s">
        <v>332</v>
      </c>
    </row>
    <row r="2" spans="1:8" ht="25.5" customHeight="1">
      <c r="A2" s="76" t="s">
        <v>333</v>
      </c>
      <c r="B2" s="76"/>
      <c r="C2" s="76"/>
      <c r="D2" s="76"/>
      <c r="E2" s="76"/>
      <c r="F2" s="76"/>
      <c r="G2" s="76"/>
      <c r="H2" s="76"/>
    </row>
    <row r="3" spans="1:8" ht="19.5" customHeight="1">
      <c r="A3" s="77" t="s">
        <v>3</v>
      </c>
      <c r="B3" s="77"/>
      <c r="C3" s="104"/>
      <c r="D3" s="104"/>
      <c r="E3" s="104"/>
      <c r="F3" s="104"/>
      <c r="G3" s="104"/>
      <c r="H3" s="79" t="s">
        <v>5</v>
      </c>
    </row>
    <row r="4" spans="1:8" ht="19.5" customHeight="1">
      <c r="A4" s="89" t="s">
        <v>334</v>
      </c>
      <c r="B4" s="89" t="s">
        <v>178</v>
      </c>
      <c r="C4" s="84" t="s">
        <v>335</v>
      </c>
      <c r="D4" s="84"/>
      <c r="E4" s="97"/>
      <c r="F4" s="97"/>
      <c r="G4" s="97"/>
      <c r="H4" s="84"/>
    </row>
    <row r="5" spans="1:8" ht="19.5" customHeight="1">
      <c r="A5" s="106"/>
      <c r="B5" s="106"/>
      <c r="C5" s="107" t="s">
        <v>58</v>
      </c>
      <c r="D5" s="89" t="s">
        <v>213</v>
      </c>
      <c r="E5" s="122" t="s">
        <v>336</v>
      </c>
      <c r="F5" s="123"/>
      <c r="G5" s="124"/>
      <c r="H5" s="111" t="s">
        <v>218</v>
      </c>
    </row>
    <row r="6" spans="1:8" ht="33.75" customHeight="1">
      <c r="A6" s="95"/>
      <c r="B6" s="95"/>
      <c r="C6" s="112"/>
      <c r="D6" s="96"/>
      <c r="E6" s="113" t="s">
        <v>73</v>
      </c>
      <c r="F6" s="114" t="s">
        <v>337</v>
      </c>
      <c r="G6" s="115" t="s">
        <v>338</v>
      </c>
      <c r="H6" s="116"/>
    </row>
    <row r="7" spans="1:8" ht="19.5" customHeight="1">
      <c r="A7" s="98" t="s">
        <v>4</v>
      </c>
      <c r="B7" s="117" t="s">
        <v>58</v>
      </c>
      <c r="C7" s="118">
        <f>SUM(D7,F7:H7)</f>
        <v>4750</v>
      </c>
      <c r="D7" s="119">
        <v>0</v>
      </c>
      <c r="E7" s="119">
        <f>SUM(F7:G7)</f>
        <v>0</v>
      </c>
      <c r="F7" s="119">
        <v>0</v>
      </c>
      <c r="G7" s="120">
        <v>0</v>
      </c>
      <c r="H7" s="121">
        <v>4750</v>
      </c>
    </row>
    <row r="8" spans="1:8" ht="19.5" customHeight="1">
      <c r="A8" s="98" t="s">
        <v>4</v>
      </c>
      <c r="B8" s="117" t="s">
        <v>81</v>
      </c>
      <c r="C8" s="118">
        <f>SUM(D8,F8:H8)</f>
        <v>4750</v>
      </c>
      <c r="D8" s="119">
        <v>0</v>
      </c>
      <c r="E8" s="119">
        <f>SUM(F8:G8)</f>
        <v>0</v>
      </c>
      <c r="F8" s="119">
        <v>0</v>
      </c>
      <c r="G8" s="120">
        <v>0</v>
      </c>
      <c r="H8" s="121">
        <v>4750</v>
      </c>
    </row>
    <row r="9" spans="1:8" ht="19.5" customHeight="1">
      <c r="A9" s="98" t="s">
        <v>82</v>
      </c>
      <c r="B9" s="117" t="s">
        <v>83</v>
      </c>
      <c r="C9" s="118">
        <f>SUM(D9,F9:H9)</f>
        <v>4750</v>
      </c>
      <c r="D9" s="119">
        <v>0</v>
      </c>
      <c r="E9" s="119">
        <f>SUM(F9:G9)</f>
        <v>0</v>
      </c>
      <c r="F9" s="119">
        <v>0</v>
      </c>
      <c r="G9" s="120">
        <v>0</v>
      </c>
      <c r="H9" s="121">
        <v>4750</v>
      </c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73"/>
      <c r="B1" s="74"/>
      <c r="C1" s="74"/>
      <c r="D1" s="74"/>
      <c r="E1" s="74"/>
      <c r="F1" s="74"/>
      <c r="G1" s="74"/>
      <c r="H1" s="75" t="s">
        <v>339</v>
      </c>
    </row>
    <row r="2" spans="1:8" ht="19.5" customHeight="1">
      <c r="A2" s="76" t="s">
        <v>340</v>
      </c>
      <c r="B2" s="76"/>
      <c r="C2" s="76"/>
      <c r="D2" s="76"/>
      <c r="E2" s="76"/>
      <c r="F2" s="76"/>
      <c r="G2" s="76"/>
      <c r="H2" s="76"/>
    </row>
    <row r="3" spans="1:8" ht="19.5" customHeight="1">
      <c r="A3" s="77" t="s">
        <v>3</v>
      </c>
      <c r="B3" s="77"/>
      <c r="C3" s="77"/>
      <c r="D3" s="77"/>
      <c r="E3" s="77"/>
      <c r="F3" s="78"/>
      <c r="G3" s="78"/>
      <c r="H3" s="79" t="s">
        <v>5</v>
      </c>
    </row>
    <row r="4" spans="1:8" ht="19.5" customHeight="1">
      <c r="A4" s="80" t="s">
        <v>57</v>
      </c>
      <c r="B4" s="81"/>
      <c r="C4" s="81"/>
      <c r="D4" s="81"/>
      <c r="E4" s="82"/>
      <c r="F4" s="83" t="s">
        <v>341</v>
      </c>
      <c r="G4" s="84"/>
      <c r="H4" s="84"/>
    </row>
    <row r="5" spans="1:8" ht="19.5" customHeight="1">
      <c r="A5" s="85" t="s">
        <v>68</v>
      </c>
      <c r="B5" s="86"/>
      <c r="C5" s="87"/>
      <c r="D5" s="88" t="s">
        <v>69</v>
      </c>
      <c r="E5" s="89" t="s">
        <v>106</v>
      </c>
      <c r="F5" s="90" t="s">
        <v>58</v>
      </c>
      <c r="G5" s="90" t="s">
        <v>102</v>
      </c>
      <c r="H5" s="84" t="s">
        <v>103</v>
      </c>
    </row>
    <row r="6" spans="1:8" ht="19.5" customHeight="1">
      <c r="A6" s="91" t="s">
        <v>78</v>
      </c>
      <c r="B6" s="92" t="s">
        <v>79</v>
      </c>
      <c r="C6" s="93" t="s">
        <v>80</v>
      </c>
      <c r="D6" s="94"/>
      <c r="E6" s="95"/>
      <c r="F6" s="96"/>
      <c r="G6" s="96"/>
      <c r="H6" s="97"/>
    </row>
    <row r="7" spans="1:8" ht="19.5" customHeight="1">
      <c r="A7" s="98" t="s">
        <v>4</v>
      </c>
      <c r="B7" s="98" t="s">
        <v>4</v>
      </c>
      <c r="C7" s="98" t="s">
        <v>4</v>
      </c>
      <c r="D7" s="98" t="s">
        <v>4</v>
      </c>
      <c r="E7" s="98" t="s">
        <v>4</v>
      </c>
      <c r="F7" s="99">
        <f aca="true" t="shared" si="0" ref="F7">SUM(G7:H7)</f>
        <v>0</v>
      </c>
      <c r="G7" s="100" t="s">
        <v>4</v>
      </c>
      <c r="H7" s="101" t="s">
        <v>4</v>
      </c>
    </row>
    <row r="8" spans="1:8" ht="19.5" customHeight="1">
      <c r="A8" s="98" t="s">
        <v>4</v>
      </c>
      <c r="B8" s="98" t="s">
        <v>4</v>
      </c>
      <c r="C8" s="98" t="s">
        <v>4</v>
      </c>
      <c r="D8" s="98" t="s">
        <v>4</v>
      </c>
      <c r="E8" s="98" t="s">
        <v>4</v>
      </c>
      <c r="F8" s="99">
        <f aca="true" t="shared" si="1" ref="F8">SUM(G8:H8)</f>
        <v>0</v>
      </c>
      <c r="G8" s="100" t="s">
        <v>4</v>
      </c>
      <c r="H8" s="101" t="s">
        <v>4</v>
      </c>
    </row>
    <row r="9" spans="1:8" ht="19.5" customHeight="1">
      <c r="A9" s="98" t="s">
        <v>4</v>
      </c>
      <c r="B9" s="98" t="s">
        <v>4</v>
      </c>
      <c r="C9" s="98" t="s">
        <v>4</v>
      </c>
      <c r="D9" s="98" t="s">
        <v>4</v>
      </c>
      <c r="E9" s="98" t="s">
        <v>4</v>
      </c>
      <c r="F9" s="99">
        <f aca="true" t="shared" si="2" ref="F9">SUM(G9:H9)</f>
        <v>0</v>
      </c>
      <c r="G9" s="100" t="s">
        <v>4</v>
      </c>
      <c r="H9" s="101" t="s">
        <v>4</v>
      </c>
    </row>
    <row r="10" spans="1:8" ht="19.5" customHeight="1">
      <c r="A10" s="98" t="s">
        <v>4</v>
      </c>
      <c r="B10" s="98" t="s">
        <v>4</v>
      </c>
      <c r="C10" s="98" t="s">
        <v>4</v>
      </c>
      <c r="D10" s="98" t="s">
        <v>4</v>
      </c>
      <c r="E10" s="98" t="s">
        <v>4</v>
      </c>
      <c r="F10" s="99">
        <f aca="true" t="shared" si="3" ref="F10">SUM(G10:H10)</f>
        <v>0</v>
      </c>
      <c r="G10" s="100" t="s">
        <v>4</v>
      </c>
      <c r="H10" s="101" t="s">
        <v>4</v>
      </c>
    </row>
    <row r="11" spans="1:8" ht="19.5" customHeight="1">
      <c r="A11" s="98" t="s">
        <v>4</v>
      </c>
      <c r="B11" s="98" t="s">
        <v>4</v>
      </c>
      <c r="C11" s="98" t="s">
        <v>4</v>
      </c>
      <c r="D11" s="98" t="s">
        <v>4</v>
      </c>
      <c r="E11" s="98" t="s">
        <v>4</v>
      </c>
      <c r="F11" s="99">
        <f aca="true" t="shared" si="4" ref="F11">SUM(G11:H11)</f>
        <v>0</v>
      </c>
      <c r="G11" s="100" t="s">
        <v>4</v>
      </c>
      <c r="H11" s="101" t="s">
        <v>4</v>
      </c>
    </row>
    <row r="12" spans="1:8" ht="19.5" customHeight="1">
      <c r="A12" s="98" t="s">
        <v>4</v>
      </c>
      <c r="B12" s="98" t="s">
        <v>4</v>
      </c>
      <c r="C12" s="98" t="s">
        <v>4</v>
      </c>
      <c r="D12" s="98" t="s">
        <v>4</v>
      </c>
      <c r="E12" s="98" t="s">
        <v>4</v>
      </c>
      <c r="F12" s="99">
        <f aca="true" t="shared" si="5" ref="F12">SUM(G12:H12)</f>
        <v>0</v>
      </c>
      <c r="G12" s="100" t="s">
        <v>4</v>
      </c>
      <c r="H12" s="101" t="s">
        <v>4</v>
      </c>
    </row>
    <row r="13" spans="1:8" ht="19.5" customHeight="1">
      <c r="A13" s="98" t="s">
        <v>4</v>
      </c>
      <c r="B13" s="98" t="s">
        <v>4</v>
      </c>
      <c r="C13" s="98" t="s">
        <v>4</v>
      </c>
      <c r="D13" s="98" t="s">
        <v>4</v>
      </c>
      <c r="E13" s="98" t="s">
        <v>4</v>
      </c>
      <c r="F13" s="99">
        <f aca="true" t="shared" si="6" ref="F13">SUM(G13:H13)</f>
        <v>0</v>
      </c>
      <c r="G13" s="100" t="s">
        <v>4</v>
      </c>
      <c r="H13" s="101" t="s">
        <v>4</v>
      </c>
    </row>
    <row r="14" spans="1:8" ht="19.5" customHeight="1">
      <c r="A14" s="98" t="s">
        <v>4</v>
      </c>
      <c r="B14" s="98" t="s">
        <v>4</v>
      </c>
      <c r="C14" s="98" t="s">
        <v>4</v>
      </c>
      <c r="D14" s="98" t="s">
        <v>4</v>
      </c>
      <c r="E14" s="98" t="s">
        <v>4</v>
      </c>
      <c r="F14" s="99">
        <f aca="true" t="shared" si="7" ref="F14">SUM(G14:H14)</f>
        <v>0</v>
      </c>
      <c r="G14" s="100" t="s">
        <v>4</v>
      </c>
      <c r="H14" s="101" t="s">
        <v>4</v>
      </c>
    </row>
    <row r="15" spans="1:8" ht="19.5" customHeight="1">
      <c r="A15" s="98" t="s">
        <v>4</v>
      </c>
      <c r="B15" s="98" t="s">
        <v>4</v>
      </c>
      <c r="C15" s="98" t="s">
        <v>4</v>
      </c>
      <c r="D15" s="98" t="s">
        <v>4</v>
      </c>
      <c r="E15" s="98" t="s">
        <v>4</v>
      </c>
      <c r="F15" s="99">
        <f aca="true" t="shared" si="8" ref="F15">SUM(G15:H15)</f>
        <v>0</v>
      </c>
      <c r="G15" s="100" t="s">
        <v>4</v>
      </c>
      <c r="H15" s="101" t="s">
        <v>4</v>
      </c>
    </row>
    <row r="16" spans="1:8" ht="19.5" customHeight="1">
      <c r="A16" s="98" t="s">
        <v>4</v>
      </c>
      <c r="B16" s="98" t="s">
        <v>4</v>
      </c>
      <c r="C16" s="98" t="s">
        <v>4</v>
      </c>
      <c r="D16" s="98" t="s">
        <v>4</v>
      </c>
      <c r="E16" s="98" t="s">
        <v>4</v>
      </c>
      <c r="F16" s="99">
        <f aca="true" t="shared" si="9" ref="F16">SUM(G16:H16)</f>
        <v>0</v>
      </c>
      <c r="G16" s="100" t="s">
        <v>4</v>
      </c>
      <c r="H16" s="101" t="s">
        <v>4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5" style="0" customWidth="1"/>
    <col min="2" max="2" width="59.66015625" style="0" customWidth="1"/>
    <col min="3" max="3" width="19.83203125" style="0" customWidth="1"/>
    <col min="4" max="8" width="18" style="0" customWidth="1"/>
    <col min="9" max="16384" width="9.33203125" style="0" bestFit="1" customWidth="1"/>
  </cols>
  <sheetData>
    <row r="1" spans="1:8" ht="19.5" customHeight="1">
      <c r="A1" s="102"/>
      <c r="B1" s="102"/>
      <c r="C1" s="102"/>
      <c r="D1" s="102"/>
      <c r="E1" s="103"/>
      <c r="F1" s="102"/>
      <c r="G1" s="102"/>
      <c r="H1" s="79" t="s">
        <v>342</v>
      </c>
    </row>
    <row r="2" spans="1:8" ht="25.5" customHeight="1">
      <c r="A2" s="76" t="s">
        <v>343</v>
      </c>
      <c r="B2" s="76"/>
      <c r="C2" s="76"/>
      <c r="D2" s="76"/>
      <c r="E2" s="76"/>
      <c r="F2" s="76"/>
      <c r="G2" s="76"/>
      <c r="H2" s="76"/>
    </row>
    <row r="3" spans="1:8" ht="19.5" customHeight="1">
      <c r="A3" s="77" t="s">
        <v>3</v>
      </c>
      <c r="B3" s="77"/>
      <c r="C3" s="104"/>
      <c r="D3" s="104"/>
      <c r="E3" s="104"/>
      <c r="F3" s="104"/>
      <c r="G3" s="104"/>
      <c r="H3" s="79" t="s">
        <v>5</v>
      </c>
    </row>
    <row r="4" spans="1:8" ht="19.5" customHeight="1">
      <c r="A4" s="89" t="s">
        <v>334</v>
      </c>
      <c r="B4" s="89" t="s">
        <v>178</v>
      </c>
      <c r="C4" s="84" t="s">
        <v>335</v>
      </c>
      <c r="D4" s="84"/>
      <c r="E4" s="105"/>
      <c r="F4" s="105"/>
      <c r="G4" s="105"/>
      <c r="H4" s="84"/>
    </row>
    <row r="5" spans="1:8" ht="19.5" customHeight="1">
      <c r="A5" s="106"/>
      <c r="B5" s="106"/>
      <c r="C5" s="107" t="s">
        <v>58</v>
      </c>
      <c r="D5" s="89" t="s">
        <v>213</v>
      </c>
      <c r="E5" s="108" t="s">
        <v>336</v>
      </c>
      <c r="F5" s="109"/>
      <c r="G5" s="110"/>
      <c r="H5" s="111" t="s">
        <v>218</v>
      </c>
    </row>
    <row r="6" spans="1:8" ht="33.75" customHeight="1">
      <c r="A6" s="95"/>
      <c r="B6" s="95"/>
      <c r="C6" s="112"/>
      <c r="D6" s="96"/>
      <c r="E6" s="113" t="s">
        <v>73</v>
      </c>
      <c r="F6" s="114" t="s">
        <v>337</v>
      </c>
      <c r="G6" s="115" t="s">
        <v>338</v>
      </c>
      <c r="H6" s="116"/>
    </row>
    <row r="7" spans="1:8" ht="19.5" customHeight="1">
      <c r="A7" s="98" t="s">
        <v>4</v>
      </c>
      <c r="B7" s="117" t="s">
        <v>4</v>
      </c>
      <c r="C7" s="118">
        <f aca="true" t="shared" si="0" ref="C7">SUM(D7,F7:H7)</f>
        <v>0</v>
      </c>
      <c r="D7" s="119" t="s">
        <v>4</v>
      </c>
      <c r="E7" s="119">
        <f aca="true" t="shared" si="1" ref="E7">SUM(F7:G7)</f>
        <v>0</v>
      </c>
      <c r="F7" s="119" t="s">
        <v>4</v>
      </c>
      <c r="G7" s="120" t="s">
        <v>4</v>
      </c>
      <c r="H7" s="121" t="s">
        <v>4</v>
      </c>
    </row>
    <row r="8" spans="1:8" ht="19.5" customHeight="1">
      <c r="A8" s="98" t="s">
        <v>4</v>
      </c>
      <c r="B8" s="117" t="s">
        <v>4</v>
      </c>
      <c r="C8" s="118">
        <f aca="true" t="shared" si="2" ref="C8">SUM(D8,F8:H8)</f>
        <v>0</v>
      </c>
      <c r="D8" s="119" t="s">
        <v>4</v>
      </c>
      <c r="E8" s="119">
        <f aca="true" t="shared" si="3" ref="E8">SUM(F8:G8)</f>
        <v>0</v>
      </c>
      <c r="F8" s="119" t="s">
        <v>4</v>
      </c>
      <c r="G8" s="120" t="s">
        <v>4</v>
      </c>
      <c r="H8" s="121" t="s">
        <v>4</v>
      </c>
    </row>
    <row r="9" spans="1:8" ht="19.5" customHeight="1">
      <c r="A9" s="98" t="s">
        <v>4</v>
      </c>
      <c r="B9" s="117" t="s">
        <v>4</v>
      </c>
      <c r="C9" s="118">
        <f aca="true" t="shared" si="4" ref="C9">SUM(D9,F9:H9)</f>
        <v>0</v>
      </c>
      <c r="D9" s="119" t="s">
        <v>4</v>
      </c>
      <c r="E9" s="119">
        <f aca="true" t="shared" si="5" ref="E9">SUM(F9:G9)</f>
        <v>0</v>
      </c>
      <c r="F9" s="119" t="s">
        <v>4</v>
      </c>
      <c r="G9" s="120" t="s">
        <v>4</v>
      </c>
      <c r="H9" s="121" t="s">
        <v>4</v>
      </c>
    </row>
    <row r="10" spans="1:8" ht="19.5" customHeight="1">
      <c r="A10" s="98" t="s">
        <v>4</v>
      </c>
      <c r="B10" s="117" t="s">
        <v>4</v>
      </c>
      <c r="C10" s="118">
        <f aca="true" t="shared" si="6" ref="C10">SUM(D10,F10:H10)</f>
        <v>0</v>
      </c>
      <c r="D10" s="119" t="s">
        <v>4</v>
      </c>
      <c r="E10" s="119">
        <f aca="true" t="shared" si="7" ref="E10">SUM(F10:G10)</f>
        <v>0</v>
      </c>
      <c r="F10" s="119" t="s">
        <v>4</v>
      </c>
      <c r="G10" s="120" t="s">
        <v>4</v>
      </c>
      <c r="H10" s="121" t="s">
        <v>4</v>
      </c>
    </row>
    <row r="11" spans="1:8" ht="19.5" customHeight="1">
      <c r="A11" s="98" t="s">
        <v>4</v>
      </c>
      <c r="B11" s="117" t="s">
        <v>4</v>
      </c>
      <c r="C11" s="118">
        <f aca="true" t="shared" si="8" ref="C11">SUM(D11,F11:H11)</f>
        <v>0</v>
      </c>
      <c r="D11" s="119" t="s">
        <v>4</v>
      </c>
      <c r="E11" s="119">
        <f aca="true" t="shared" si="9" ref="E11">SUM(F11:G11)</f>
        <v>0</v>
      </c>
      <c r="F11" s="119" t="s">
        <v>4</v>
      </c>
      <c r="G11" s="120" t="s">
        <v>4</v>
      </c>
      <c r="H11" s="121" t="s">
        <v>4</v>
      </c>
    </row>
    <row r="12" spans="1:8" ht="19.5" customHeight="1">
      <c r="A12" s="98" t="s">
        <v>4</v>
      </c>
      <c r="B12" s="117" t="s">
        <v>4</v>
      </c>
      <c r="C12" s="118">
        <f aca="true" t="shared" si="10" ref="C12">SUM(D12,F12:H12)</f>
        <v>0</v>
      </c>
      <c r="D12" s="119" t="s">
        <v>4</v>
      </c>
      <c r="E12" s="119">
        <f aca="true" t="shared" si="11" ref="E12">SUM(F12:G12)</f>
        <v>0</v>
      </c>
      <c r="F12" s="119" t="s">
        <v>4</v>
      </c>
      <c r="G12" s="120" t="s">
        <v>4</v>
      </c>
      <c r="H12" s="121" t="s">
        <v>4</v>
      </c>
    </row>
    <row r="13" spans="1:8" ht="19.5" customHeight="1">
      <c r="A13" s="98" t="s">
        <v>4</v>
      </c>
      <c r="B13" s="117" t="s">
        <v>4</v>
      </c>
      <c r="C13" s="118">
        <f aca="true" t="shared" si="12" ref="C13">SUM(D13,F13:H13)</f>
        <v>0</v>
      </c>
      <c r="D13" s="119" t="s">
        <v>4</v>
      </c>
      <c r="E13" s="119">
        <f aca="true" t="shared" si="13" ref="E13">SUM(F13:G13)</f>
        <v>0</v>
      </c>
      <c r="F13" s="119" t="s">
        <v>4</v>
      </c>
      <c r="G13" s="120" t="s">
        <v>4</v>
      </c>
      <c r="H13" s="121" t="s">
        <v>4</v>
      </c>
    </row>
    <row r="14" spans="1:8" ht="19.5" customHeight="1">
      <c r="A14" s="98" t="s">
        <v>4</v>
      </c>
      <c r="B14" s="117" t="s">
        <v>4</v>
      </c>
      <c r="C14" s="118">
        <f aca="true" t="shared" si="14" ref="C14">SUM(D14,F14:H14)</f>
        <v>0</v>
      </c>
      <c r="D14" s="119" t="s">
        <v>4</v>
      </c>
      <c r="E14" s="119">
        <f aca="true" t="shared" si="15" ref="E14">SUM(F14:G14)</f>
        <v>0</v>
      </c>
      <c r="F14" s="119" t="s">
        <v>4</v>
      </c>
      <c r="G14" s="120" t="s">
        <v>4</v>
      </c>
      <c r="H14" s="121" t="s">
        <v>4</v>
      </c>
    </row>
    <row r="15" spans="1:8" ht="19.5" customHeight="1">
      <c r="A15" s="98" t="s">
        <v>4</v>
      </c>
      <c r="B15" s="117" t="s">
        <v>4</v>
      </c>
      <c r="C15" s="118">
        <f aca="true" t="shared" si="16" ref="C15">SUM(D15,F15:H15)</f>
        <v>0</v>
      </c>
      <c r="D15" s="119" t="s">
        <v>4</v>
      </c>
      <c r="E15" s="119">
        <f aca="true" t="shared" si="17" ref="E15">SUM(F15:G15)</f>
        <v>0</v>
      </c>
      <c r="F15" s="119" t="s">
        <v>4</v>
      </c>
      <c r="G15" s="120" t="s">
        <v>4</v>
      </c>
      <c r="H15" s="121" t="s">
        <v>4</v>
      </c>
    </row>
    <row r="16" spans="1:8" ht="19.5" customHeight="1">
      <c r="A16" s="98" t="s">
        <v>4</v>
      </c>
      <c r="B16" s="117" t="s">
        <v>4</v>
      </c>
      <c r="C16" s="118">
        <f aca="true" t="shared" si="18" ref="C16">SUM(D16,F16:H16)</f>
        <v>0</v>
      </c>
      <c r="D16" s="119" t="s">
        <v>4</v>
      </c>
      <c r="E16" s="119">
        <f aca="true" t="shared" si="19" ref="E16">SUM(F16:G16)</f>
        <v>0</v>
      </c>
      <c r="F16" s="119" t="s">
        <v>4</v>
      </c>
      <c r="G16" s="120" t="s">
        <v>4</v>
      </c>
      <c r="H16" s="121" t="s">
        <v>4</v>
      </c>
    </row>
  </sheetData>
  <sheetProtection/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18.16015625" style="0" customWidth="1"/>
    <col min="7" max="7" width="20.5" style="0" customWidth="1"/>
    <col min="8" max="8" width="18.16015625" style="0" customWidth="1"/>
    <col min="9" max="16384" width="9.33203125" style="0" bestFit="1" customWidth="1"/>
  </cols>
  <sheetData>
    <row r="1" spans="1:8" ht="19.5" customHeight="1">
      <c r="A1" s="73"/>
      <c r="B1" s="74"/>
      <c r="C1" s="74"/>
      <c r="D1" s="74"/>
      <c r="E1" s="74"/>
      <c r="F1" s="74"/>
      <c r="G1" s="74"/>
      <c r="H1" s="75" t="s">
        <v>344</v>
      </c>
    </row>
    <row r="2" spans="1:8" ht="19.5" customHeight="1">
      <c r="A2" s="76" t="s">
        <v>345</v>
      </c>
      <c r="B2" s="76"/>
      <c r="C2" s="76"/>
      <c r="D2" s="76"/>
      <c r="E2" s="76"/>
      <c r="F2" s="76"/>
      <c r="G2" s="76"/>
      <c r="H2" s="76"/>
    </row>
    <row r="3" spans="1:8" ht="19.5" customHeight="1">
      <c r="A3" s="77" t="s">
        <v>3</v>
      </c>
      <c r="B3" s="77"/>
      <c r="C3" s="77"/>
      <c r="D3" s="77"/>
      <c r="E3" s="77"/>
      <c r="F3" s="78"/>
      <c r="G3" s="78"/>
      <c r="H3" s="79" t="s">
        <v>5</v>
      </c>
    </row>
    <row r="4" spans="1:8" ht="19.5" customHeight="1">
      <c r="A4" s="80" t="s">
        <v>57</v>
      </c>
      <c r="B4" s="81"/>
      <c r="C4" s="81"/>
      <c r="D4" s="81"/>
      <c r="E4" s="82"/>
      <c r="F4" s="83" t="s">
        <v>346</v>
      </c>
      <c r="G4" s="84"/>
      <c r="H4" s="84"/>
    </row>
    <row r="5" spans="1:8" ht="19.5" customHeight="1">
      <c r="A5" s="85" t="s">
        <v>68</v>
      </c>
      <c r="B5" s="86"/>
      <c r="C5" s="87"/>
      <c r="D5" s="88" t="s">
        <v>69</v>
      </c>
      <c r="E5" s="89" t="s">
        <v>106</v>
      </c>
      <c r="F5" s="90" t="s">
        <v>58</v>
      </c>
      <c r="G5" s="90" t="s">
        <v>102</v>
      </c>
      <c r="H5" s="84" t="s">
        <v>103</v>
      </c>
    </row>
    <row r="6" spans="1:8" ht="19.5" customHeight="1">
      <c r="A6" s="91" t="s">
        <v>78</v>
      </c>
      <c r="B6" s="92" t="s">
        <v>79</v>
      </c>
      <c r="C6" s="93" t="s">
        <v>80</v>
      </c>
      <c r="D6" s="94"/>
      <c r="E6" s="95"/>
      <c r="F6" s="96"/>
      <c r="G6" s="96"/>
      <c r="H6" s="97"/>
    </row>
    <row r="7" spans="1:8" ht="19.5" customHeight="1">
      <c r="A7" s="98" t="s">
        <v>4</v>
      </c>
      <c r="B7" s="98" t="s">
        <v>4</v>
      </c>
      <c r="C7" s="98" t="s">
        <v>4</v>
      </c>
      <c r="D7" s="98" t="s">
        <v>4</v>
      </c>
      <c r="E7" s="98" t="s">
        <v>4</v>
      </c>
      <c r="F7" s="99">
        <f aca="true" t="shared" si="0" ref="F7">SUM(G7:H7)</f>
        <v>0</v>
      </c>
      <c r="G7" s="100" t="s">
        <v>4</v>
      </c>
      <c r="H7" s="101" t="s">
        <v>4</v>
      </c>
    </row>
    <row r="8" spans="1:8" ht="19.5" customHeight="1">
      <c r="A8" s="98" t="s">
        <v>4</v>
      </c>
      <c r="B8" s="98" t="s">
        <v>4</v>
      </c>
      <c r="C8" s="98" t="s">
        <v>4</v>
      </c>
      <c r="D8" s="98" t="s">
        <v>4</v>
      </c>
      <c r="E8" s="98" t="s">
        <v>4</v>
      </c>
      <c r="F8" s="99">
        <f aca="true" t="shared" si="1" ref="F8">SUM(G8:H8)</f>
        <v>0</v>
      </c>
      <c r="G8" s="100" t="s">
        <v>4</v>
      </c>
      <c r="H8" s="101" t="s">
        <v>4</v>
      </c>
    </row>
    <row r="9" spans="1:8" ht="19.5" customHeight="1">
      <c r="A9" s="98" t="s">
        <v>4</v>
      </c>
      <c r="B9" s="98" t="s">
        <v>4</v>
      </c>
      <c r="C9" s="98" t="s">
        <v>4</v>
      </c>
      <c r="D9" s="98" t="s">
        <v>4</v>
      </c>
      <c r="E9" s="98" t="s">
        <v>4</v>
      </c>
      <c r="F9" s="99">
        <f aca="true" t="shared" si="2" ref="F9">SUM(G9:H9)</f>
        <v>0</v>
      </c>
      <c r="G9" s="100" t="s">
        <v>4</v>
      </c>
      <c r="H9" s="101" t="s">
        <v>4</v>
      </c>
    </row>
    <row r="10" spans="1:8" ht="19.5" customHeight="1">
      <c r="A10" s="98" t="s">
        <v>4</v>
      </c>
      <c r="B10" s="98" t="s">
        <v>4</v>
      </c>
      <c r="C10" s="98" t="s">
        <v>4</v>
      </c>
      <c r="D10" s="98" t="s">
        <v>4</v>
      </c>
      <c r="E10" s="98" t="s">
        <v>4</v>
      </c>
      <c r="F10" s="99">
        <f aca="true" t="shared" si="3" ref="F10">SUM(G10:H10)</f>
        <v>0</v>
      </c>
      <c r="G10" s="100" t="s">
        <v>4</v>
      </c>
      <c r="H10" s="101" t="s">
        <v>4</v>
      </c>
    </row>
    <row r="11" spans="1:8" ht="19.5" customHeight="1">
      <c r="A11" s="98" t="s">
        <v>4</v>
      </c>
      <c r="B11" s="98" t="s">
        <v>4</v>
      </c>
      <c r="C11" s="98" t="s">
        <v>4</v>
      </c>
      <c r="D11" s="98" t="s">
        <v>4</v>
      </c>
      <c r="E11" s="98" t="s">
        <v>4</v>
      </c>
      <c r="F11" s="99">
        <f aca="true" t="shared" si="4" ref="F11">SUM(G11:H11)</f>
        <v>0</v>
      </c>
      <c r="G11" s="100" t="s">
        <v>4</v>
      </c>
      <c r="H11" s="101" t="s">
        <v>4</v>
      </c>
    </row>
    <row r="12" spans="1:8" ht="19.5" customHeight="1">
      <c r="A12" s="98" t="s">
        <v>4</v>
      </c>
      <c r="B12" s="98" t="s">
        <v>4</v>
      </c>
      <c r="C12" s="98" t="s">
        <v>4</v>
      </c>
      <c r="D12" s="98" t="s">
        <v>4</v>
      </c>
      <c r="E12" s="98" t="s">
        <v>4</v>
      </c>
      <c r="F12" s="99">
        <f aca="true" t="shared" si="5" ref="F12">SUM(G12:H12)</f>
        <v>0</v>
      </c>
      <c r="G12" s="100" t="s">
        <v>4</v>
      </c>
      <c r="H12" s="101" t="s">
        <v>4</v>
      </c>
    </row>
    <row r="13" spans="1:8" ht="19.5" customHeight="1">
      <c r="A13" s="98" t="s">
        <v>4</v>
      </c>
      <c r="B13" s="98" t="s">
        <v>4</v>
      </c>
      <c r="C13" s="98" t="s">
        <v>4</v>
      </c>
      <c r="D13" s="98" t="s">
        <v>4</v>
      </c>
      <c r="E13" s="98" t="s">
        <v>4</v>
      </c>
      <c r="F13" s="99">
        <f aca="true" t="shared" si="6" ref="F13">SUM(G13:H13)</f>
        <v>0</v>
      </c>
      <c r="G13" s="100" t="s">
        <v>4</v>
      </c>
      <c r="H13" s="101" t="s">
        <v>4</v>
      </c>
    </row>
    <row r="14" spans="1:8" ht="19.5" customHeight="1">
      <c r="A14" s="98" t="s">
        <v>4</v>
      </c>
      <c r="B14" s="98" t="s">
        <v>4</v>
      </c>
      <c r="C14" s="98" t="s">
        <v>4</v>
      </c>
      <c r="D14" s="98" t="s">
        <v>4</v>
      </c>
      <c r="E14" s="98" t="s">
        <v>4</v>
      </c>
      <c r="F14" s="99">
        <f aca="true" t="shared" si="7" ref="F14">SUM(G14:H14)</f>
        <v>0</v>
      </c>
      <c r="G14" s="100" t="s">
        <v>4</v>
      </c>
      <c r="H14" s="101" t="s">
        <v>4</v>
      </c>
    </row>
    <row r="15" spans="1:8" ht="19.5" customHeight="1">
      <c r="A15" s="98" t="s">
        <v>4</v>
      </c>
      <c r="B15" s="98" t="s">
        <v>4</v>
      </c>
      <c r="C15" s="98" t="s">
        <v>4</v>
      </c>
      <c r="D15" s="98" t="s">
        <v>4</v>
      </c>
      <c r="E15" s="98" t="s">
        <v>4</v>
      </c>
      <c r="F15" s="99">
        <f aca="true" t="shared" si="8" ref="F15">SUM(G15:H15)</f>
        <v>0</v>
      </c>
      <c r="G15" s="100" t="s">
        <v>4</v>
      </c>
      <c r="H15" s="101" t="s">
        <v>4</v>
      </c>
    </row>
    <row r="16" spans="1:8" ht="19.5" customHeight="1">
      <c r="A16" s="98" t="s">
        <v>4</v>
      </c>
      <c r="B16" s="98" t="s">
        <v>4</v>
      </c>
      <c r="C16" s="98" t="s">
        <v>4</v>
      </c>
      <c r="D16" s="98" t="s">
        <v>4</v>
      </c>
      <c r="E16" s="98" t="s">
        <v>4</v>
      </c>
      <c r="F16" s="99">
        <f aca="true" t="shared" si="9" ref="F16">SUM(G16:H16)</f>
        <v>0</v>
      </c>
      <c r="G16" s="100" t="s">
        <v>4</v>
      </c>
      <c r="H16" s="101" t="s">
        <v>4</v>
      </c>
    </row>
  </sheetData>
  <sheetProtection/>
  <mergeCells count="10"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16015625" style="0" customWidth="1"/>
    <col min="2" max="2" width="7.83203125" style="0" customWidth="1"/>
    <col min="3" max="3" width="15.33203125" style="0" customWidth="1"/>
    <col min="4" max="6" width="13.5" style="0" customWidth="1"/>
    <col min="7" max="7" width="48.5" style="0" customWidth="1"/>
    <col min="8" max="8" width="36.16015625" style="0" customWidth="1"/>
    <col min="9" max="9" width="26" style="0" customWidth="1"/>
    <col min="10" max="10" width="24.33203125" style="0" customWidth="1"/>
    <col min="11" max="11" width="41.83203125" style="0" customWidth="1"/>
    <col min="12" max="12" width="18.66015625" style="0" customWidth="1"/>
    <col min="13" max="13" width="24.33203125" style="0" customWidth="1"/>
    <col min="14" max="16384" width="9.33203125" style="0" bestFit="1" customWidth="1"/>
  </cols>
  <sheetData>
    <row r="1" ht="13.5">
      <c r="M1" s="70" t="s">
        <v>347</v>
      </c>
    </row>
    <row r="2" spans="1:13" ht="20.25">
      <c r="A2" s="49" t="s">
        <v>348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4.25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8.75" customHeight="1">
      <c r="A4" s="51" t="s">
        <v>349</v>
      </c>
      <c r="B4" s="52"/>
      <c r="C4" s="53"/>
      <c r="D4" s="51" t="s">
        <v>350</v>
      </c>
      <c r="E4" s="52" t="s">
        <v>350</v>
      </c>
      <c r="F4" s="53" t="s">
        <v>350</v>
      </c>
      <c r="G4" s="54" t="s">
        <v>351</v>
      </c>
      <c r="H4" s="55" t="s">
        <v>352</v>
      </c>
      <c r="I4" s="71" t="s">
        <v>352</v>
      </c>
      <c r="J4" s="71" t="s">
        <v>352</v>
      </c>
      <c r="K4" s="71" t="s">
        <v>352</v>
      </c>
      <c r="L4" s="71" t="s">
        <v>352</v>
      </c>
      <c r="M4" s="72" t="s">
        <v>352</v>
      </c>
    </row>
    <row r="5" spans="1:13" ht="18.75" customHeight="1">
      <c r="A5" s="56"/>
      <c r="B5" s="57"/>
      <c r="C5" s="58"/>
      <c r="D5" s="59" t="s">
        <v>350</v>
      </c>
      <c r="E5" s="60" t="s">
        <v>350</v>
      </c>
      <c r="F5" s="61" t="s">
        <v>350</v>
      </c>
      <c r="G5" s="62"/>
      <c r="H5" s="55" t="s">
        <v>353</v>
      </c>
      <c r="I5" s="72" t="s">
        <v>353</v>
      </c>
      <c r="J5" s="55" t="s">
        <v>354</v>
      </c>
      <c r="K5" s="72" t="s">
        <v>354</v>
      </c>
      <c r="L5" s="55" t="s">
        <v>355</v>
      </c>
      <c r="M5" s="72" t="s">
        <v>355</v>
      </c>
    </row>
    <row r="6" spans="1:13" ht="18.75" customHeight="1">
      <c r="A6" s="59"/>
      <c r="B6" s="60"/>
      <c r="C6" s="61"/>
      <c r="D6" s="63" t="s">
        <v>356</v>
      </c>
      <c r="E6" s="63" t="s">
        <v>357</v>
      </c>
      <c r="F6" s="63" t="s">
        <v>358</v>
      </c>
      <c r="G6" s="64"/>
      <c r="H6" s="63" t="s">
        <v>359</v>
      </c>
      <c r="I6" s="63" t="s">
        <v>360</v>
      </c>
      <c r="J6" s="63" t="s">
        <v>359</v>
      </c>
      <c r="K6" s="63" t="s">
        <v>360</v>
      </c>
      <c r="L6" s="63" t="s">
        <v>359</v>
      </c>
      <c r="M6" s="63" t="s">
        <v>360</v>
      </c>
    </row>
    <row r="7" spans="1:13" ht="18.75" customHeight="1">
      <c r="A7" s="65" t="s">
        <v>58</v>
      </c>
      <c r="B7" s="66"/>
      <c r="C7" s="67"/>
      <c r="D7" s="68">
        <v>90000</v>
      </c>
      <c r="E7" s="68">
        <v>70000</v>
      </c>
      <c r="F7" s="68">
        <f aca="true" t="shared" si="0" ref="F7:F18">D7-E7</f>
        <v>20000</v>
      </c>
      <c r="G7" s="69" t="s">
        <v>4</v>
      </c>
      <c r="H7" s="69" t="s">
        <v>4</v>
      </c>
      <c r="I7" s="69" t="s">
        <v>4</v>
      </c>
      <c r="J7" s="69" t="s">
        <v>4</v>
      </c>
      <c r="K7" s="69" t="s">
        <v>4</v>
      </c>
      <c r="L7" s="69" t="s">
        <v>4</v>
      </c>
      <c r="M7" s="69" t="s">
        <v>4</v>
      </c>
    </row>
    <row r="8" spans="1:13" ht="18.75" customHeight="1">
      <c r="A8" s="65" t="s">
        <v>81</v>
      </c>
      <c r="B8" s="66"/>
      <c r="C8" s="67"/>
      <c r="D8" s="68">
        <v>90000</v>
      </c>
      <c r="E8" s="68">
        <v>70000</v>
      </c>
      <c r="F8" s="68">
        <f t="shared" si="0"/>
        <v>20000</v>
      </c>
      <c r="G8" s="69" t="s">
        <v>4</v>
      </c>
      <c r="H8" s="69" t="s">
        <v>4</v>
      </c>
      <c r="I8" s="69" t="s">
        <v>4</v>
      </c>
      <c r="J8" s="69" t="s">
        <v>4</v>
      </c>
      <c r="K8" s="69" t="s">
        <v>4</v>
      </c>
      <c r="L8" s="69" t="s">
        <v>4</v>
      </c>
      <c r="M8" s="69" t="s">
        <v>4</v>
      </c>
    </row>
    <row r="9" spans="1:13" ht="18.75" customHeight="1">
      <c r="A9" s="65" t="s">
        <v>83</v>
      </c>
      <c r="B9" s="66"/>
      <c r="C9" s="67"/>
      <c r="D9" s="68">
        <v>90000</v>
      </c>
      <c r="E9" s="68">
        <v>70000</v>
      </c>
      <c r="F9" s="68">
        <f t="shared" si="0"/>
        <v>20000</v>
      </c>
      <c r="G9" s="69" t="s">
        <v>4</v>
      </c>
      <c r="H9" s="69" t="s">
        <v>4</v>
      </c>
      <c r="I9" s="69" t="s">
        <v>4</v>
      </c>
      <c r="J9" s="69" t="s">
        <v>4</v>
      </c>
      <c r="K9" s="69" t="s">
        <v>4</v>
      </c>
      <c r="L9" s="69" t="s">
        <v>4</v>
      </c>
      <c r="M9" s="69" t="s">
        <v>4</v>
      </c>
    </row>
    <row r="10" spans="1:13" ht="18.75" customHeight="1">
      <c r="A10" s="65" t="s">
        <v>361</v>
      </c>
      <c r="B10" s="66"/>
      <c r="C10" s="67"/>
      <c r="D10" s="68">
        <v>40000</v>
      </c>
      <c r="E10" s="68">
        <v>20000</v>
      </c>
      <c r="F10" s="68">
        <f t="shared" si="0"/>
        <v>20000</v>
      </c>
      <c r="G10" s="69" t="s">
        <v>362</v>
      </c>
      <c r="H10" s="69" t="s">
        <v>362</v>
      </c>
      <c r="I10" s="69" t="s">
        <v>363</v>
      </c>
      <c r="J10" s="69" t="s">
        <v>364</v>
      </c>
      <c r="K10" s="69" t="s">
        <v>365</v>
      </c>
      <c r="L10" s="69" t="s">
        <v>366</v>
      </c>
      <c r="M10" s="69" t="s">
        <v>367</v>
      </c>
    </row>
    <row r="11" spans="1:13" ht="18.75" customHeight="1">
      <c r="A11" s="65" t="s">
        <v>368</v>
      </c>
      <c r="B11" s="66"/>
      <c r="C11" s="67"/>
      <c r="D11" s="68">
        <v>0</v>
      </c>
      <c r="E11" s="68">
        <v>0</v>
      </c>
      <c r="F11" s="68">
        <f t="shared" si="0"/>
        <v>0</v>
      </c>
      <c r="G11" s="69" t="s">
        <v>4</v>
      </c>
      <c r="H11" s="69" t="s">
        <v>369</v>
      </c>
      <c r="I11" s="69" t="s">
        <v>370</v>
      </c>
      <c r="J11" s="69" t="s">
        <v>371</v>
      </c>
      <c r="K11" s="69" t="s">
        <v>372</v>
      </c>
      <c r="L11" s="69" t="s">
        <v>373</v>
      </c>
      <c r="M11" s="69" t="s">
        <v>374</v>
      </c>
    </row>
    <row r="12" spans="1:13" ht="18.75" customHeight="1">
      <c r="A12" s="65" t="s">
        <v>368</v>
      </c>
      <c r="B12" s="66"/>
      <c r="C12" s="67"/>
      <c r="D12" s="68">
        <v>0</v>
      </c>
      <c r="E12" s="68">
        <v>0</v>
      </c>
      <c r="F12" s="68">
        <f t="shared" si="0"/>
        <v>0</v>
      </c>
      <c r="G12" s="69" t="s">
        <v>4</v>
      </c>
      <c r="H12" s="69" t="s">
        <v>375</v>
      </c>
      <c r="I12" s="69" t="s">
        <v>376</v>
      </c>
      <c r="J12" s="69" t="s">
        <v>4</v>
      </c>
      <c r="K12" s="69" t="s">
        <v>4</v>
      </c>
      <c r="L12" s="69" t="s">
        <v>4</v>
      </c>
      <c r="M12" s="69" t="s">
        <v>4</v>
      </c>
    </row>
    <row r="13" spans="1:13" ht="18.75" customHeight="1">
      <c r="A13" s="65" t="s">
        <v>368</v>
      </c>
      <c r="B13" s="66"/>
      <c r="C13" s="67"/>
      <c r="D13" s="68">
        <v>0</v>
      </c>
      <c r="E13" s="68">
        <v>0</v>
      </c>
      <c r="F13" s="68">
        <f t="shared" si="0"/>
        <v>0</v>
      </c>
      <c r="G13" s="69" t="s">
        <v>4</v>
      </c>
      <c r="H13" s="69" t="s">
        <v>377</v>
      </c>
      <c r="I13" s="69" t="s">
        <v>378</v>
      </c>
      <c r="J13" s="69" t="s">
        <v>4</v>
      </c>
      <c r="K13" s="69" t="s">
        <v>4</v>
      </c>
      <c r="L13" s="69" t="s">
        <v>4</v>
      </c>
      <c r="M13" s="69" t="s">
        <v>4</v>
      </c>
    </row>
    <row r="14" spans="1:13" ht="18.75" customHeight="1">
      <c r="A14" s="65" t="s">
        <v>368</v>
      </c>
      <c r="B14" s="66"/>
      <c r="C14" s="67"/>
      <c r="D14" s="68">
        <v>0</v>
      </c>
      <c r="E14" s="68">
        <v>0</v>
      </c>
      <c r="F14" s="68">
        <f t="shared" si="0"/>
        <v>0</v>
      </c>
      <c r="G14" s="69" t="s">
        <v>4</v>
      </c>
      <c r="H14" s="69" t="s">
        <v>379</v>
      </c>
      <c r="I14" s="69" t="s">
        <v>380</v>
      </c>
      <c r="J14" s="69" t="s">
        <v>4</v>
      </c>
      <c r="K14" s="69" t="s">
        <v>4</v>
      </c>
      <c r="L14" s="69" t="s">
        <v>4</v>
      </c>
      <c r="M14" s="69" t="s">
        <v>4</v>
      </c>
    </row>
    <row r="15" spans="1:13" ht="18.75" customHeight="1">
      <c r="A15" s="65" t="s">
        <v>381</v>
      </c>
      <c r="B15" s="66"/>
      <c r="C15" s="67"/>
      <c r="D15" s="68">
        <v>50000</v>
      </c>
      <c r="E15" s="68">
        <v>50000</v>
      </c>
      <c r="F15" s="68">
        <f t="shared" si="0"/>
        <v>0</v>
      </c>
      <c r="G15" s="69" t="s">
        <v>382</v>
      </c>
      <c r="H15" s="69" t="s">
        <v>383</v>
      </c>
      <c r="I15" s="69" t="s">
        <v>384</v>
      </c>
      <c r="J15" s="69" t="s">
        <v>385</v>
      </c>
      <c r="K15" s="69" t="s">
        <v>386</v>
      </c>
      <c r="L15" s="69" t="s">
        <v>387</v>
      </c>
      <c r="M15" s="69" t="s">
        <v>367</v>
      </c>
    </row>
    <row r="16" spans="1:13" ht="18.75" customHeight="1">
      <c r="A16" s="65" t="s">
        <v>368</v>
      </c>
      <c r="B16" s="66"/>
      <c r="C16" s="67"/>
      <c r="D16" s="68">
        <v>0</v>
      </c>
      <c r="E16" s="68">
        <v>0</v>
      </c>
      <c r="F16" s="68">
        <f t="shared" si="0"/>
        <v>0</v>
      </c>
      <c r="G16" s="69" t="s">
        <v>4</v>
      </c>
      <c r="H16" s="69" t="s">
        <v>388</v>
      </c>
      <c r="I16" s="69" t="s">
        <v>389</v>
      </c>
      <c r="J16" s="69" t="s">
        <v>4</v>
      </c>
      <c r="K16" s="69" t="s">
        <v>4</v>
      </c>
      <c r="L16" s="69" t="s">
        <v>4</v>
      </c>
      <c r="M16" s="69" t="s">
        <v>4</v>
      </c>
    </row>
    <row r="17" spans="1:13" ht="18.75" customHeight="1">
      <c r="A17" s="65" t="s">
        <v>368</v>
      </c>
      <c r="B17" s="66"/>
      <c r="C17" s="67"/>
      <c r="D17" s="68">
        <v>0</v>
      </c>
      <c r="E17" s="68">
        <v>0</v>
      </c>
      <c r="F17" s="68">
        <f t="shared" si="0"/>
        <v>0</v>
      </c>
      <c r="G17" s="69" t="s">
        <v>4</v>
      </c>
      <c r="H17" s="69" t="s">
        <v>377</v>
      </c>
      <c r="I17" s="69" t="s">
        <v>390</v>
      </c>
      <c r="J17" s="69" t="s">
        <v>4</v>
      </c>
      <c r="K17" s="69" t="s">
        <v>4</v>
      </c>
      <c r="L17" s="69" t="s">
        <v>4</v>
      </c>
      <c r="M17" s="69" t="s">
        <v>4</v>
      </c>
    </row>
    <row r="18" spans="1:13" ht="18.75" customHeight="1">
      <c r="A18" s="65" t="s">
        <v>368</v>
      </c>
      <c r="B18" s="66"/>
      <c r="C18" s="67"/>
      <c r="D18" s="68">
        <v>0</v>
      </c>
      <c r="E18" s="68">
        <v>0</v>
      </c>
      <c r="F18" s="68">
        <f t="shared" si="0"/>
        <v>0</v>
      </c>
      <c r="G18" s="69" t="s">
        <v>4</v>
      </c>
      <c r="H18" s="69" t="s">
        <v>391</v>
      </c>
      <c r="I18" s="69" t="s">
        <v>392</v>
      </c>
      <c r="J18" s="69" t="s">
        <v>4</v>
      </c>
      <c r="K18" s="69" t="s">
        <v>4</v>
      </c>
      <c r="L18" s="69" t="s">
        <v>4</v>
      </c>
      <c r="M18" s="69" t="s">
        <v>4</v>
      </c>
    </row>
  </sheetData>
  <sheetProtection/>
  <mergeCells count="21">
    <mergeCell ref="A2:M2"/>
    <mergeCell ref="A3:M3"/>
    <mergeCell ref="H4:M4"/>
    <mergeCell ref="H5:I5"/>
    <mergeCell ref="J5:K5"/>
    <mergeCell ref="L5:M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G4:G6"/>
    <mergeCell ref="D4:F5"/>
    <mergeCell ref="A4:C6"/>
  </mergeCells>
  <printOptions/>
  <pageMargins left="0.699999988079071" right="0.699999988079071" top="0.75" bottom="0.75" header="0.5" footer="0.5"/>
  <pageSetup errors="blank"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E11" sqref="E11:H11"/>
    </sheetView>
  </sheetViews>
  <sheetFormatPr defaultColWidth="9" defaultRowHeight="11.25"/>
  <cols>
    <col min="1" max="1" width="4.16015625" style="1" customWidth="1"/>
    <col min="2" max="2" width="13.16015625" style="1" customWidth="1"/>
    <col min="3" max="3" width="12.33203125" style="1" customWidth="1"/>
    <col min="4" max="4" width="15.83203125" style="1" customWidth="1"/>
    <col min="5" max="5" width="26.16015625" style="1" customWidth="1"/>
    <col min="6" max="6" width="15.33203125" style="1" customWidth="1"/>
    <col min="7" max="7" width="18.16015625" style="1" customWidth="1"/>
    <col min="8" max="8" width="15.33203125" style="1" customWidth="1"/>
  </cols>
  <sheetData>
    <row r="1" spans="1:8" ht="15">
      <c r="A1" s="2" t="s">
        <v>4</v>
      </c>
      <c r="B1" s="2"/>
      <c r="C1" s="2"/>
      <c r="D1" s="2"/>
      <c r="E1" s="2"/>
      <c r="F1" s="3"/>
      <c r="G1" s="3"/>
      <c r="H1" s="3"/>
    </row>
    <row r="2" spans="1:8" ht="20.25">
      <c r="A2" s="4" t="s">
        <v>393</v>
      </c>
      <c r="B2" s="4"/>
      <c r="C2" s="4"/>
      <c r="D2" s="4"/>
      <c r="E2" s="4"/>
      <c r="F2" s="4"/>
      <c r="G2" s="4"/>
      <c r="H2" s="4"/>
    </row>
    <row r="3" spans="1:8" ht="14.25">
      <c r="A3" s="5" t="s">
        <v>394</v>
      </c>
      <c r="B3" s="5"/>
      <c r="C3" s="5"/>
      <c r="D3" s="5"/>
      <c r="E3" s="5"/>
      <c r="F3" s="5"/>
      <c r="G3" s="5"/>
      <c r="H3" s="5"/>
    </row>
    <row r="4" spans="1:8" ht="10.5">
      <c r="A4" s="6" t="s">
        <v>395</v>
      </c>
      <c r="B4" s="7"/>
      <c r="C4" s="8" t="s">
        <v>0</v>
      </c>
      <c r="D4" s="9"/>
      <c r="E4" s="10" t="s">
        <v>178</v>
      </c>
      <c r="F4" s="9"/>
      <c r="G4" s="9"/>
      <c r="H4" s="11"/>
    </row>
    <row r="5" spans="1:8" ht="10.5">
      <c r="A5" s="12"/>
      <c r="B5" s="13" t="s">
        <v>396</v>
      </c>
      <c r="C5" s="14"/>
      <c r="D5" s="15"/>
      <c r="E5" s="13" t="s">
        <v>397</v>
      </c>
      <c r="F5" s="14"/>
      <c r="G5" s="14"/>
      <c r="H5" s="15"/>
    </row>
    <row r="6" spans="1:8" ht="10.5">
      <c r="A6" s="16"/>
      <c r="B6" s="17"/>
      <c r="C6" s="18"/>
      <c r="D6" s="19"/>
      <c r="E6" s="17"/>
      <c r="F6" s="18"/>
      <c r="G6" s="18"/>
      <c r="H6" s="19"/>
    </row>
    <row r="7" spans="1:8" ht="12">
      <c r="A7" s="20" t="s">
        <v>398</v>
      </c>
      <c r="B7" s="21" t="s">
        <v>399</v>
      </c>
      <c r="C7" s="22"/>
      <c r="D7" s="23"/>
      <c r="E7" s="24" t="s">
        <v>399</v>
      </c>
      <c r="F7" s="24"/>
      <c r="G7" s="24"/>
      <c r="H7" s="24"/>
    </row>
    <row r="8" spans="1:8" ht="12">
      <c r="A8" s="20"/>
      <c r="B8" s="21" t="s">
        <v>200</v>
      </c>
      <c r="C8" s="22"/>
      <c r="D8" s="23"/>
      <c r="E8" s="24" t="s">
        <v>200</v>
      </c>
      <c r="F8" s="24"/>
      <c r="G8" s="24"/>
      <c r="H8" s="24"/>
    </row>
    <row r="9" spans="1:8" ht="12">
      <c r="A9" s="20"/>
      <c r="B9" s="21" t="s">
        <v>222</v>
      </c>
      <c r="C9" s="22"/>
      <c r="D9" s="23"/>
      <c r="E9" s="24" t="s">
        <v>400</v>
      </c>
      <c r="F9" s="24"/>
      <c r="G9" s="24"/>
      <c r="H9" s="24"/>
    </row>
    <row r="10" spans="1:8" ht="12">
      <c r="A10" s="20"/>
      <c r="B10" s="21" t="s">
        <v>401</v>
      </c>
      <c r="C10" s="22"/>
      <c r="D10" s="23"/>
      <c r="E10" s="24" t="s">
        <v>401</v>
      </c>
      <c r="F10" s="24"/>
      <c r="G10" s="24"/>
      <c r="H10" s="24"/>
    </row>
    <row r="11" spans="1:8" ht="12">
      <c r="A11" s="20"/>
      <c r="B11" s="21" t="s">
        <v>402</v>
      </c>
      <c r="C11" s="22"/>
      <c r="D11" s="23"/>
      <c r="E11" s="24" t="s">
        <v>402</v>
      </c>
      <c r="F11" s="24"/>
      <c r="G11" s="24"/>
      <c r="H11" s="24"/>
    </row>
    <row r="12" spans="1:8" ht="12">
      <c r="A12" s="20"/>
      <c r="B12" s="21" t="s">
        <v>403</v>
      </c>
      <c r="C12" s="22"/>
      <c r="D12" s="23"/>
      <c r="E12" s="24" t="s">
        <v>403</v>
      </c>
      <c r="F12" s="24"/>
      <c r="G12" s="24"/>
      <c r="H12" s="24"/>
    </row>
    <row r="13" spans="1:8" ht="12">
      <c r="A13" s="20"/>
      <c r="B13" s="21" t="s">
        <v>404</v>
      </c>
      <c r="C13" s="22"/>
      <c r="D13" s="23"/>
      <c r="E13" s="24" t="s">
        <v>404</v>
      </c>
      <c r="F13" s="24"/>
      <c r="G13" s="24"/>
      <c r="H13" s="24"/>
    </row>
    <row r="14" spans="1:8" ht="12">
      <c r="A14" s="20"/>
      <c r="B14" s="21" t="s">
        <v>405</v>
      </c>
      <c r="C14" s="22"/>
      <c r="D14" s="23"/>
      <c r="E14" s="24" t="s">
        <v>405</v>
      </c>
      <c r="F14" s="24"/>
      <c r="G14" s="24"/>
      <c r="H14" s="24"/>
    </row>
    <row r="15" spans="1:8" ht="12">
      <c r="A15" s="20"/>
      <c r="B15" s="21" t="s">
        <v>406</v>
      </c>
      <c r="C15" s="22"/>
      <c r="D15" s="23"/>
      <c r="E15" s="24" t="s">
        <v>406</v>
      </c>
      <c r="F15" s="24"/>
      <c r="G15" s="24"/>
      <c r="H15" s="24"/>
    </row>
    <row r="16" spans="1:8" ht="12">
      <c r="A16" s="20"/>
      <c r="B16" s="25"/>
      <c r="C16" s="25"/>
      <c r="D16" s="25"/>
      <c r="E16" s="25"/>
      <c r="F16" s="25"/>
      <c r="G16" s="25"/>
      <c r="H16" s="25"/>
    </row>
    <row r="17" spans="1:8" ht="10.5">
      <c r="A17" s="26"/>
      <c r="B17" s="27" t="s">
        <v>407</v>
      </c>
      <c r="C17" s="27"/>
      <c r="D17" s="27"/>
      <c r="E17" s="27"/>
      <c r="F17" s="28" t="s">
        <v>356</v>
      </c>
      <c r="G17" s="29" t="s">
        <v>357</v>
      </c>
      <c r="H17" s="29" t="s">
        <v>358</v>
      </c>
    </row>
    <row r="18" spans="1:8" ht="10.5">
      <c r="A18" s="26"/>
      <c r="B18" s="27"/>
      <c r="C18" s="27"/>
      <c r="D18" s="27"/>
      <c r="E18" s="27"/>
      <c r="F18" s="30">
        <v>2200577.8</v>
      </c>
      <c r="G18" s="31">
        <v>1870917.12</v>
      </c>
      <c r="H18" s="31">
        <v>329660.68</v>
      </c>
    </row>
    <row r="19" spans="1:8" ht="10.5">
      <c r="A19" s="20"/>
      <c r="B19" s="26"/>
      <c r="C19" s="26"/>
      <c r="D19" s="26"/>
      <c r="E19" s="26"/>
      <c r="F19" s="32"/>
      <c r="G19" s="32"/>
      <c r="H19" s="33"/>
    </row>
    <row r="20" spans="1:8" ht="64.5">
      <c r="A20" s="34" t="s">
        <v>408</v>
      </c>
      <c r="B20" s="35" t="s">
        <v>4</v>
      </c>
      <c r="C20" s="36"/>
      <c r="D20" s="36" t="s">
        <v>409</v>
      </c>
      <c r="E20" s="36" t="s">
        <v>410</v>
      </c>
      <c r="F20" s="36" t="s">
        <v>409</v>
      </c>
      <c r="G20" s="36"/>
      <c r="H20" s="37"/>
    </row>
    <row r="21" spans="1:8" ht="10.5">
      <c r="A21" s="38"/>
      <c r="B21" s="39" t="s">
        <v>411</v>
      </c>
      <c r="C21" s="34" t="s">
        <v>412</v>
      </c>
      <c r="D21" s="27" t="s">
        <v>359</v>
      </c>
      <c r="E21" s="40"/>
      <c r="F21" s="40"/>
      <c r="G21" s="7" t="s">
        <v>413</v>
      </c>
      <c r="H21" s="7"/>
    </row>
    <row r="22" spans="1:8" ht="10.5">
      <c r="A22" s="38" t="s">
        <v>352</v>
      </c>
      <c r="B22" s="41" t="s">
        <v>414</v>
      </c>
      <c r="C22" s="42" t="s">
        <v>415</v>
      </c>
      <c r="D22" s="43" t="s">
        <v>416</v>
      </c>
      <c r="E22" s="43"/>
      <c r="F22" s="43"/>
      <c r="G22" s="44" t="s">
        <v>417</v>
      </c>
      <c r="H22" s="44"/>
    </row>
    <row r="23" spans="1:8" ht="10.5">
      <c r="A23" s="38"/>
      <c r="B23" s="38"/>
      <c r="C23" s="45"/>
      <c r="D23" s="43" t="s">
        <v>418</v>
      </c>
      <c r="E23" s="43"/>
      <c r="F23" s="43"/>
      <c r="G23" s="44" t="s">
        <v>419</v>
      </c>
      <c r="H23" s="44"/>
    </row>
    <row r="24" spans="1:8" ht="10.5">
      <c r="A24" s="38"/>
      <c r="B24" s="38"/>
      <c r="C24" s="46"/>
      <c r="D24" s="43" t="s">
        <v>420</v>
      </c>
      <c r="E24" s="43"/>
      <c r="F24" s="43"/>
      <c r="G24" s="44" t="s">
        <v>421</v>
      </c>
      <c r="H24" s="44"/>
    </row>
    <row r="25" spans="1:8" ht="10.5">
      <c r="A25" s="38"/>
      <c r="B25" s="38"/>
      <c r="C25" s="42" t="s">
        <v>422</v>
      </c>
      <c r="D25" s="43" t="s">
        <v>423</v>
      </c>
      <c r="E25" s="43"/>
      <c r="F25" s="43"/>
      <c r="G25" s="44" t="s">
        <v>389</v>
      </c>
      <c r="H25" s="44"/>
    </row>
    <row r="26" spans="1:8" ht="10.5">
      <c r="A26" s="38"/>
      <c r="B26" s="38"/>
      <c r="C26" s="45"/>
      <c r="D26" s="43" t="s">
        <v>424</v>
      </c>
      <c r="E26" s="43"/>
      <c r="F26" s="43"/>
      <c r="G26" s="44" t="s">
        <v>389</v>
      </c>
      <c r="H26" s="44"/>
    </row>
    <row r="27" spans="1:8" ht="10.5">
      <c r="A27" s="38"/>
      <c r="B27" s="38"/>
      <c r="C27" s="45"/>
      <c r="D27" s="43" t="s">
        <v>425</v>
      </c>
      <c r="E27" s="43"/>
      <c r="F27" s="43"/>
      <c r="G27" s="44" t="s">
        <v>389</v>
      </c>
      <c r="H27" s="44"/>
    </row>
    <row r="28" spans="1:8" ht="10.5">
      <c r="A28" s="38"/>
      <c r="B28" s="38"/>
      <c r="C28" s="46"/>
      <c r="D28" s="43" t="s">
        <v>426</v>
      </c>
      <c r="E28" s="43"/>
      <c r="F28" s="43"/>
      <c r="G28" s="44" t="s">
        <v>389</v>
      </c>
      <c r="H28" s="44"/>
    </row>
    <row r="29" spans="1:8" ht="10.5">
      <c r="A29" s="38"/>
      <c r="B29" s="38"/>
      <c r="C29" s="47" t="s">
        <v>427</v>
      </c>
      <c r="D29" s="43" t="s">
        <v>428</v>
      </c>
      <c r="E29" s="43"/>
      <c r="F29" s="43"/>
      <c r="G29" s="44" t="s">
        <v>429</v>
      </c>
      <c r="H29" s="44"/>
    </row>
    <row r="30" spans="1:8" ht="10.5">
      <c r="A30" s="38"/>
      <c r="B30" s="48"/>
      <c r="C30" s="47" t="s">
        <v>430</v>
      </c>
      <c r="D30" s="43" t="s">
        <v>431</v>
      </c>
      <c r="E30" s="43"/>
      <c r="F30" s="43"/>
      <c r="G30" s="44" t="s">
        <v>432</v>
      </c>
      <c r="H30" s="44"/>
    </row>
    <row r="31" spans="1:8" ht="10.5">
      <c r="A31" s="38"/>
      <c r="B31" s="41" t="s">
        <v>354</v>
      </c>
      <c r="C31" s="47" t="s">
        <v>433</v>
      </c>
      <c r="D31" s="43" t="s">
        <v>4</v>
      </c>
      <c r="E31" s="43"/>
      <c r="F31" s="43"/>
      <c r="G31" s="44" t="s">
        <v>4</v>
      </c>
      <c r="H31" s="44"/>
    </row>
    <row r="32" spans="1:8" ht="10.5">
      <c r="A32" s="38"/>
      <c r="B32" s="38"/>
      <c r="C32" s="42" t="s">
        <v>434</v>
      </c>
      <c r="D32" s="43" t="s">
        <v>435</v>
      </c>
      <c r="E32" s="43"/>
      <c r="F32" s="43"/>
      <c r="G32" s="44" t="s">
        <v>389</v>
      </c>
      <c r="H32" s="44"/>
    </row>
    <row r="33" spans="1:8" ht="10.5">
      <c r="A33" s="38"/>
      <c r="B33" s="38"/>
      <c r="C33" s="45"/>
      <c r="D33" s="43" t="s">
        <v>436</v>
      </c>
      <c r="E33" s="43"/>
      <c r="F33" s="43"/>
      <c r="G33" s="44" t="s">
        <v>437</v>
      </c>
      <c r="H33" s="44"/>
    </row>
    <row r="34" spans="1:8" ht="10.5">
      <c r="A34" s="38"/>
      <c r="B34" s="38"/>
      <c r="C34" s="45"/>
      <c r="D34" s="43" t="s">
        <v>438</v>
      </c>
      <c r="E34" s="43"/>
      <c r="F34" s="43"/>
      <c r="G34" s="44" t="s">
        <v>389</v>
      </c>
      <c r="H34" s="44"/>
    </row>
    <row r="35" spans="1:8" ht="10.5">
      <c r="A35" s="38"/>
      <c r="B35" s="38"/>
      <c r="C35" s="46"/>
      <c r="D35" s="43" t="s">
        <v>439</v>
      </c>
      <c r="E35" s="43"/>
      <c r="F35" s="43"/>
      <c r="G35" s="44" t="s">
        <v>389</v>
      </c>
      <c r="H35" s="44"/>
    </row>
    <row r="36" spans="1:8" ht="10.5">
      <c r="A36" s="38"/>
      <c r="B36" s="38"/>
      <c r="C36" s="47" t="s">
        <v>440</v>
      </c>
      <c r="D36" s="43" t="s">
        <v>4</v>
      </c>
      <c r="E36" s="43"/>
      <c r="F36" s="43"/>
      <c r="G36" s="44" t="s">
        <v>4</v>
      </c>
      <c r="H36" s="44"/>
    </row>
    <row r="37" spans="1:8" ht="10.5">
      <c r="A37" s="38"/>
      <c r="B37" s="38"/>
      <c r="C37" s="42" t="s">
        <v>441</v>
      </c>
      <c r="D37" s="43" t="s">
        <v>442</v>
      </c>
      <c r="E37" s="43"/>
      <c r="F37" s="43"/>
      <c r="G37" s="44" t="s">
        <v>365</v>
      </c>
      <c r="H37" s="44"/>
    </row>
    <row r="38" spans="1:8" ht="10.5">
      <c r="A38" s="38"/>
      <c r="B38" s="38"/>
      <c r="C38" s="45"/>
      <c r="D38" s="43" t="s">
        <v>443</v>
      </c>
      <c r="E38" s="43"/>
      <c r="F38" s="43"/>
      <c r="G38" s="44" t="s">
        <v>365</v>
      </c>
      <c r="H38" s="44"/>
    </row>
    <row r="39" spans="1:8" ht="10.5">
      <c r="A39" s="38"/>
      <c r="B39" s="48"/>
      <c r="C39" s="46"/>
      <c r="D39" s="43" t="s">
        <v>444</v>
      </c>
      <c r="E39" s="43"/>
      <c r="F39" s="43"/>
      <c r="G39" s="44" t="s">
        <v>365</v>
      </c>
      <c r="H39" s="44"/>
    </row>
    <row r="40" spans="1:8" ht="10.5">
      <c r="A40" s="38"/>
      <c r="B40" s="41" t="s">
        <v>355</v>
      </c>
      <c r="C40" s="42" t="s">
        <v>355</v>
      </c>
      <c r="D40" s="43" t="s">
        <v>373</v>
      </c>
      <c r="E40" s="43"/>
      <c r="F40" s="43"/>
      <c r="G40" s="44" t="s">
        <v>389</v>
      </c>
      <c r="H40" s="44"/>
    </row>
    <row r="41" spans="1:8" ht="10.5">
      <c r="A41" s="38"/>
      <c r="B41" s="38"/>
      <c r="C41" s="45"/>
      <c r="D41" s="43" t="s">
        <v>366</v>
      </c>
      <c r="E41" s="43"/>
      <c r="F41" s="43"/>
      <c r="G41" s="44" t="s">
        <v>445</v>
      </c>
      <c r="H41" s="44"/>
    </row>
    <row r="42" spans="1:8" ht="10.5">
      <c r="A42" s="48"/>
      <c r="B42" s="48"/>
      <c r="C42" s="46"/>
      <c r="D42" s="43" t="s">
        <v>446</v>
      </c>
      <c r="E42" s="43"/>
      <c r="F42" s="43"/>
      <c r="G42" s="44" t="s">
        <v>447</v>
      </c>
      <c r="H42" s="44"/>
    </row>
  </sheetData>
  <sheetProtection/>
  <mergeCells count="80">
    <mergeCell ref="A2:H2"/>
    <mergeCell ref="A3:H3"/>
    <mergeCell ref="A4:B4"/>
    <mergeCell ref="C4:H4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E14:H14"/>
    <mergeCell ref="B15:D15"/>
    <mergeCell ref="E15:H15"/>
    <mergeCell ref="B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A7:A15"/>
    <mergeCell ref="A22:A42"/>
    <mergeCell ref="B22:B30"/>
    <mergeCell ref="B31:B39"/>
    <mergeCell ref="B40:B42"/>
    <mergeCell ref="C22:C24"/>
    <mergeCell ref="C25:C28"/>
    <mergeCell ref="C32:C35"/>
    <mergeCell ref="C37:C39"/>
    <mergeCell ref="C40:C42"/>
    <mergeCell ref="B5:D6"/>
    <mergeCell ref="E5:H6"/>
    <mergeCell ref="B17:E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9.16015625" style="0" customWidth="1"/>
    <col min="2" max="2" width="57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182"/>
      <c r="B1" s="182"/>
      <c r="C1" s="182"/>
      <c r="D1" s="79" t="s">
        <v>1</v>
      </c>
    </row>
    <row r="2" spans="1:4" ht="20.25" customHeight="1">
      <c r="A2" s="76" t="s">
        <v>2</v>
      </c>
      <c r="B2" s="76"/>
      <c r="C2" s="76"/>
      <c r="D2" s="76"/>
    </row>
    <row r="3" spans="1:4" ht="20.25" customHeight="1">
      <c r="A3" s="222" t="s">
        <v>3</v>
      </c>
      <c r="B3" s="222" t="s">
        <v>4</v>
      </c>
      <c r="C3" s="102"/>
      <c r="D3" s="79" t="s">
        <v>5</v>
      </c>
    </row>
    <row r="4" spans="1:4" ht="20.25" customHeight="1">
      <c r="A4" s="224" t="s">
        <v>6</v>
      </c>
      <c r="B4" s="226"/>
      <c r="C4" s="185" t="s">
        <v>7</v>
      </c>
      <c r="D4" s="186"/>
    </row>
    <row r="5" spans="1:4" ht="20.25" customHeight="1">
      <c r="A5" s="188" t="s">
        <v>8</v>
      </c>
      <c r="B5" s="190" t="s">
        <v>9</v>
      </c>
      <c r="C5" s="188" t="s">
        <v>8</v>
      </c>
      <c r="D5" s="191" t="s">
        <v>9</v>
      </c>
    </row>
    <row r="6" spans="1:4" ht="20.25" customHeight="1">
      <c r="A6" s="203" t="s">
        <v>10</v>
      </c>
      <c r="B6" s="253">
        <v>1870917.12</v>
      </c>
      <c r="C6" s="254" t="s">
        <v>11</v>
      </c>
      <c r="D6" s="253">
        <v>0</v>
      </c>
    </row>
    <row r="7" spans="1:4" ht="20.25" customHeight="1">
      <c r="A7" s="203" t="s">
        <v>12</v>
      </c>
      <c r="B7" s="255">
        <v>0</v>
      </c>
      <c r="C7" s="254" t="s">
        <v>13</v>
      </c>
      <c r="D7" s="256">
        <v>0</v>
      </c>
    </row>
    <row r="8" spans="1:4" ht="20.25" customHeight="1">
      <c r="A8" s="192" t="s">
        <v>14</v>
      </c>
      <c r="B8" s="256">
        <v>0</v>
      </c>
      <c r="C8" s="257" t="s">
        <v>15</v>
      </c>
      <c r="D8" s="256">
        <v>0</v>
      </c>
    </row>
    <row r="9" spans="1:4" ht="20.25" customHeight="1">
      <c r="A9" s="203" t="s">
        <v>16</v>
      </c>
      <c r="B9" s="258">
        <v>0</v>
      </c>
      <c r="C9" s="254" t="s">
        <v>17</v>
      </c>
      <c r="D9" s="256">
        <v>0</v>
      </c>
    </row>
    <row r="10" spans="1:4" ht="20.25" customHeight="1">
      <c r="A10" s="203" t="s">
        <v>18</v>
      </c>
      <c r="B10" s="256">
        <v>0</v>
      </c>
      <c r="C10" s="254" t="s">
        <v>19</v>
      </c>
      <c r="D10" s="256">
        <v>1611028.95</v>
      </c>
    </row>
    <row r="11" spans="1:4" ht="20.25" customHeight="1">
      <c r="A11" s="203" t="s">
        <v>20</v>
      </c>
      <c r="B11" s="256">
        <v>0</v>
      </c>
      <c r="C11" s="254" t="s">
        <v>21</v>
      </c>
      <c r="D11" s="256">
        <v>0</v>
      </c>
    </row>
    <row r="12" spans="1:4" ht="20.25" customHeight="1">
      <c r="A12" s="203"/>
      <c r="B12" s="256"/>
      <c r="C12" s="254" t="s">
        <v>22</v>
      </c>
      <c r="D12" s="256">
        <v>0</v>
      </c>
    </row>
    <row r="13" spans="1:4" ht="20.25" customHeight="1">
      <c r="A13" s="200"/>
      <c r="B13" s="256"/>
      <c r="C13" s="254" t="s">
        <v>23</v>
      </c>
      <c r="D13" s="256">
        <v>425381.92</v>
      </c>
    </row>
    <row r="14" spans="1:4" ht="20.25" customHeight="1">
      <c r="A14" s="200"/>
      <c r="B14" s="256"/>
      <c r="C14" s="254" t="s">
        <v>24</v>
      </c>
      <c r="D14" s="256">
        <v>0</v>
      </c>
    </row>
    <row r="15" spans="1:4" ht="20.25" customHeight="1">
      <c r="A15" s="200"/>
      <c r="B15" s="256"/>
      <c r="C15" s="254" t="s">
        <v>25</v>
      </c>
      <c r="D15" s="256">
        <v>76978.93</v>
      </c>
    </row>
    <row r="16" spans="1:4" ht="20.25" customHeight="1">
      <c r="A16" s="200"/>
      <c r="B16" s="256"/>
      <c r="C16" s="254" t="s">
        <v>26</v>
      </c>
      <c r="D16" s="256">
        <v>0</v>
      </c>
    </row>
    <row r="17" spans="1:4" ht="20.25" customHeight="1">
      <c r="A17" s="200"/>
      <c r="B17" s="256"/>
      <c r="C17" s="254" t="s">
        <v>27</v>
      </c>
      <c r="D17" s="256">
        <v>0</v>
      </c>
    </row>
    <row r="18" spans="1:4" ht="20.25" customHeight="1">
      <c r="A18" s="200"/>
      <c r="B18" s="256"/>
      <c r="C18" s="254" t="s">
        <v>28</v>
      </c>
      <c r="D18" s="256">
        <v>0</v>
      </c>
    </row>
    <row r="19" spans="1:4" ht="20.25" customHeight="1">
      <c r="A19" s="200"/>
      <c r="B19" s="256"/>
      <c r="C19" s="254" t="s">
        <v>29</v>
      </c>
      <c r="D19" s="256">
        <v>0</v>
      </c>
    </row>
    <row r="20" spans="1:4" ht="20.25" customHeight="1">
      <c r="A20" s="200"/>
      <c r="B20" s="256"/>
      <c r="C20" s="254" t="s">
        <v>30</v>
      </c>
      <c r="D20" s="256">
        <v>0</v>
      </c>
    </row>
    <row r="21" spans="1:4" ht="20.25" customHeight="1">
      <c r="A21" s="200"/>
      <c r="B21" s="256"/>
      <c r="C21" s="254" t="s">
        <v>31</v>
      </c>
      <c r="D21" s="256">
        <v>0</v>
      </c>
    </row>
    <row r="22" spans="1:4" ht="20.25" customHeight="1">
      <c r="A22" s="200"/>
      <c r="B22" s="256"/>
      <c r="C22" s="254" t="s">
        <v>32</v>
      </c>
      <c r="D22" s="256">
        <v>0</v>
      </c>
    </row>
    <row r="23" spans="1:4" ht="20.25" customHeight="1">
      <c r="A23" s="200"/>
      <c r="B23" s="256"/>
      <c r="C23" s="254" t="s">
        <v>33</v>
      </c>
      <c r="D23" s="256">
        <v>0</v>
      </c>
    </row>
    <row r="24" spans="1:4" ht="20.25" customHeight="1">
      <c r="A24" s="200"/>
      <c r="B24" s="256"/>
      <c r="C24" s="254" t="s">
        <v>34</v>
      </c>
      <c r="D24" s="256">
        <v>0</v>
      </c>
    </row>
    <row r="25" spans="1:4" ht="20.25" customHeight="1">
      <c r="A25" s="200"/>
      <c r="B25" s="256"/>
      <c r="C25" s="254" t="s">
        <v>35</v>
      </c>
      <c r="D25" s="256">
        <v>87188</v>
      </c>
    </row>
    <row r="26" spans="1:4" ht="20.25" customHeight="1">
      <c r="A26" s="203"/>
      <c r="B26" s="256"/>
      <c r="C26" s="254" t="s">
        <v>36</v>
      </c>
      <c r="D26" s="256">
        <v>0</v>
      </c>
    </row>
    <row r="27" spans="1:4" ht="20.25" customHeight="1">
      <c r="A27" s="203"/>
      <c r="B27" s="256"/>
      <c r="C27" s="254" t="s">
        <v>37</v>
      </c>
      <c r="D27" s="256">
        <v>0</v>
      </c>
    </row>
    <row r="28" spans="1:4" ht="20.25" customHeight="1">
      <c r="A28" s="203" t="s">
        <v>4</v>
      </c>
      <c r="B28" s="256"/>
      <c r="C28" s="254" t="s">
        <v>38</v>
      </c>
      <c r="D28" s="256">
        <v>0</v>
      </c>
    </row>
    <row r="29" spans="1:4" ht="20.25" customHeight="1">
      <c r="A29" s="203"/>
      <c r="B29" s="256"/>
      <c r="C29" s="254" t="s">
        <v>39</v>
      </c>
      <c r="D29" s="256">
        <v>0</v>
      </c>
    </row>
    <row r="30" spans="1:4" ht="20.25" customHeight="1">
      <c r="A30" s="203"/>
      <c r="B30" s="256"/>
      <c r="C30" s="254" t="s">
        <v>40</v>
      </c>
      <c r="D30" s="256">
        <v>0</v>
      </c>
    </row>
    <row r="31" spans="1:4" ht="20.25" customHeight="1">
      <c r="A31" s="203"/>
      <c r="B31" s="256"/>
      <c r="C31" s="254" t="s">
        <v>41</v>
      </c>
      <c r="D31" s="256">
        <v>0</v>
      </c>
    </row>
    <row r="32" spans="1:4" ht="20.25" customHeight="1">
      <c r="A32" s="203"/>
      <c r="B32" s="256"/>
      <c r="C32" s="254" t="s">
        <v>42</v>
      </c>
      <c r="D32" s="256">
        <v>0</v>
      </c>
    </row>
    <row r="33" spans="1:4" ht="20.25" customHeight="1">
      <c r="A33" s="203"/>
      <c r="B33" s="256"/>
      <c r="C33" s="254" t="s">
        <v>43</v>
      </c>
      <c r="D33" s="256">
        <v>0</v>
      </c>
    </row>
    <row r="34" spans="1:4" ht="20.25" customHeight="1">
      <c r="A34" s="203"/>
      <c r="B34" s="256"/>
      <c r="C34" s="254" t="s">
        <v>44</v>
      </c>
      <c r="D34" s="256">
        <v>0</v>
      </c>
    </row>
    <row r="35" spans="1:4" ht="20.25" customHeight="1">
      <c r="A35" s="203"/>
      <c r="B35" s="256"/>
      <c r="C35" s="254" t="s">
        <v>45</v>
      </c>
      <c r="D35" s="256">
        <v>0</v>
      </c>
    </row>
    <row r="36" spans="1:4" ht="20.25" customHeight="1">
      <c r="A36" s="203"/>
      <c r="B36" s="256"/>
      <c r="C36" s="254"/>
      <c r="D36" s="259" t="s">
        <v>4</v>
      </c>
    </row>
    <row r="37" spans="1:4" ht="20.25" customHeight="1">
      <c r="A37" s="260" t="s">
        <v>46</v>
      </c>
      <c r="B37" s="259">
        <f>SUM(B6:B34)</f>
        <v>1870917.12</v>
      </c>
      <c r="C37" s="261" t="s">
        <v>47</v>
      </c>
      <c r="D37" s="259">
        <f>SUM(D6:D35)</f>
        <v>2200577.8</v>
      </c>
    </row>
    <row r="38" spans="1:4" ht="20.25" customHeight="1">
      <c r="A38" s="203" t="s">
        <v>48</v>
      </c>
      <c r="B38" s="256">
        <v>0</v>
      </c>
      <c r="C38" s="254" t="s">
        <v>49</v>
      </c>
      <c r="D38" s="256">
        <v>0</v>
      </c>
    </row>
    <row r="39" spans="1:4" ht="20.25" customHeight="1">
      <c r="A39" s="203" t="s">
        <v>50</v>
      </c>
      <c r="B39" s="256">
        <v>329660.68</v>
      </c>
      <c r="C39" s="254" t="s">
        <v>51</v>
      </c>
      <c r="D39" s="256">
        <v>0</v>
      </c>
    </row>
    <row r="40" spans="1:4" ht="20.25" customHeight="1">
      <c r="A40" s="203"/>
      <c r="B40" s="256"/>
      <c r="C40" s="254" t="s">
        <v>52</v>
      </c>
      <c r="D40" s="256">
        <v>0</v>
      </c>
    </row>
    <row r="41" spans="1:4" ht="20.25" customHeight="1">
      <c r="A41" s="203"/>
      <c r="B41" s="262"/>
      <c r="C41" s="254"/>
      <c r="D41" s="259"/>
    </row>
    <row r="42" spans="1:4" ht="20.25" customHeight="1">
      <c r="A42" s="260" t="s">
        <v>53</v>
      </c>
      <c r="B42" s="263">
        <f>SUM(B37:B39)</f>
        <v>2200577.8000000003</v>
      </c>
      <c r="C42" s="261" t="s">
        <v>54</v>
      </c>
      <c r="D42" s="264">
        <f>SUM(D37,D38,D40)</f>
        <v>2200577.8</v>
      </c>
    </row>
    <row r="43" spans="1:4" ht="20.25" customHeight="1">
      <c r="A43" s="265"/>
      <c r="B43" s="266"/>
      <c r="C43" s="267"/>
      <c r="D43" s="182"/>
    </row>
  </sheetData>
  <sheetProtection/>
  <mergeCells count="4">
    <mergeCell ref="A2:D2"/>
    <mergeCell ref="A3:B3"/>
    <mergeCell ref="A4:B4"/>
    <mergeCell ref="C4:D4"/>
  </mergeCells>
  <printOptions horizontalCentered="1"/>
  <pageMargins left="0.5909722447395325" right="0.5909722447395325" top="0.75" bottom="0.6902777552604675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H12" sqref="H12:H13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64.33203125" style="0" customWidth="1"/>
    <col min="6" max="6" width="25" style="0" customWidth="1"/>
    <col min="7" max="20" width="25.83203125" style="0" customWidth="1"/>
    <col min="21" max="16384" width="9.33203125" style="0" bestFit="1" customWidth="1"/>
  </cols>
  <sheetData>
    <row r="1" spans="1:20" ht="19.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251"/>
      <c r="T1" s="252" t="s">
        <v>55</v>
      </c>
    </row>
    <row r="2" spans="1:20" ht="19.5" customHeight="1">
      <c r="A2" s="76" t="s">
        <v>56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19.5" customHeight="1">
      <c r="A3" s="77" t="s">
        <v>3</v>
      </c>
      <c r="B3" s="77"/>
      <c r="C3" s="77" t="s">
        <v>4</v>
      </c>
      <c r="D3" s="77"/>
      <c r="E3" s="77"/>
      <c r="F3" s="104"/>
      <c r="G3" s="104"/>
      <c r="H3" s="104"/>
      <c r="I3" s="104"/>
      <c r="J3" s="245"/>
      <c r="K3" s="245"/>
      <c r="L3" s="245"/>
      <c r="M3" s="245"/>
      <c r="N3" s="245"/>
      <c r="O3" s="245"/>
      <c r="P3" s="245"/>
      <c r="Q3" s="245"/>
      <c r="R3" s="245"/>
      <c r="S3" s="142"/>
      <c r="T3" s="79" t="s">
        <v>5</v>
      </c>
    </row>
    <row r="4" spans="1:20" ht="19.5" customHeight="1">
      <c r="A4" s="80" t="s">
        <v>57</v>
      </c>
      <c r="B4" s="81"/>
      <c r="C4" s="81"/>
      <c r="D4" s="81"/>
      <c r="E4" s="82"/>
      <c r="F4" s="134" t="s">
        <v>58</v>
      </c>
      <c r="G4" s="84" t="s">
        <v>59</v>
      </c>
      <c r="H4" s="90" t="s">
        <v>60</v>
      </c>
      <c r="I4" s="90" t="s">
        <v>61</v>
      </c>
      <c r="J4" s="90" t="s">
        <v>62</v>
      </c>
      <c r="K4" s="90" t="s">
        <v>63</v>
      </c>
      <c r="L4" s="90"/>
      <c r="M4" s="246" t="s">
        <v>64</v>
      </c>
      <c r="N4" s="157" t="s">
        <v>65</v>
      </c>
      <c r="O4" s="158"/>
      <c r="P4" s="158"/>
      <c r="Q4" s="158"/>
      <c r="R4" s="159"/>
      <c r="S4" s="134" t="s">
        <v>66</v>
      </c>
      <c r="T4" s="90" t="s">
        <v>67</v>
      </c>
    </row>
    <row r="5" spans="1:20" ht="19.5" customHeight="1">
      <c r="A5" s="85" t="s">
        <v>68</v>
      </c>
      <c r="B5" s="86"/>
      <c r="C5" s="87"/>
      <c r="D5" s="136" t="s">
        <v>69</v>
      </c>
      <c r="E5" s="89" t="s">
        <v>70</v>
      </c>
      <c r="F5" s="90"/>
      <c r="G5" s="84"/>
      <c r="H5" s="90"/>
      <c r="I5" s="90"/>
      <c r="J5" s="90"/>
      <c r="K5" s="247" t="s">
        <v>71</v>
      </c>
      <c r="L5" s="90" t="s">
        <v>72</v>
      </c>
      <c r="M5" s="248"/>
      <c r="N5" s="148" t="s">
        <v>73</v>
      </c>
      <c r="O5" s="148" t="s">
        <v>74</v>
      </c>
      <c r="P5" s="148" t="s">
        <v>75</v>
      </c>
      <c r="Q5" s="148" t="s">
        <v>76</v>
      </c>
      <c r="R5" s="148" t="s">
        <v>77</v>
      </c>
      <c r="S5" s="90"/>
      <c r="T5" s="90"/>
    </row>
    <row r="6" spans="1:20" ht="30.75" customHeight="1">
      <c r="A6" s="92" t="s">
        <v>78</v>
      </c>
      <c r="B6" s="91" t="s">
        <v>79</v>
      </c>
      <c r="C6" s="93" t="s">
        <v>80</v>
      </c>
      <c r="D6" s="95"/>
      <c r="E6" s="95"/>
      <c r="F6" s="96"/>
      <c r="G6" s="97"/>
      <c r="H6" s="96"/>
      <c r="I6" s="96"/>
      <c r="J6" s="96"/>
      <c r="K6" s="249"/>
      <c r="L6" s="96"/>
      <c r="M6" s="250"/>
      <c r="N6" s="96"/>
      <c r="O6" s="96"/>
      <c r="P6" s="96"/>
      <c r="Q6" s="96"/>
      <c r="R6" s="96"/>
      <c r="S6" s="96"/>
      <c r="T6" s="96"/>
    </row>
    <row r="7" spans="1:20" ht="19.5" customHeight="1">
      <c r="A7" s="98" t="s">
        <v>4</v>
      </c>
      <c r="B7" s="98" t="s">
        <v>4</v>
      </c>
      <c r="C7" s="98" t="s">
        <v>4</v>
      </c>
      <c r="D7" s="98" t="s">
        <v>4</v>
      </c>
      <c r="E7" s="98" t="s">
        <v>58</v>
      </c>
      <c r="F7" s="118">
        <f aca="true" t="shared" si="0" ref="F7:F16">SUM(G7,H7:I7,J7,K7,M7,N7,S7,T7)</f>
        <v>2200577.8000000003</v>
      </c>
      <c r="G7" s="119">
        <v>329660.68</v>
      </c>
      <c r="H7" s="119">
        <v>1870917.12</v>
      </c>
      <c r="I7" s="119">
        <v>0</v>
      </c>
      <c r="J7" s="120">
        <v>0</v>
      </c>
      <c r="K7" s="100">
        <v>0</v>
      </c>
      <c r="L7" s="119">
        <v>0</v>
      </c>
      <c r="M7" s="120">
        <v>0</v>
      </c>
      <c r="N7" s="100">
        <f aca="true" t="shared" si="1" ref="N7">SUM(O7:R7)</f>
        <v>0</v>
      </c>
      <c r="O7" s="119">
        <v>0</v>
      </c>
      <c r="P7" s="119">
        <v>0</v>
      </c>
      <c r="Q7" s="119">
        <v>0</v>
      </c>
      <c r="R7" s="120">
        <v>0</v>
      </c>
      <c r="S7" s="100">
        <v>0</v>
      </c>
      <c r="T7" s="101">
        <v>0</v>
      </c>
    </row>
    <row r="8" spans="1:20" ht="19.5" customHeight="1">
      <c r="A8" s="98" t="s">
        <v>4</v>
      </c>
      <c r="B8" s="98" t="s">
        <v>4</v>
      </c>
      <c r="C8" s="98" t="s">
        <v>4</v>
      </c>
      <c r="D8" s="98" t="s">
        <v>4</v>
      </c>
      <c r="E8" s="98" t="s">
        <v>81</v>
      </c>
      <c r="F8" s="118">
        <f t="shared" si="0"/>
        <v>2200577.8000000003</v>
      </c>
      <c r="G8" s="119">
        <v>329660.68</v>
      </c>
      <c r="H8" s="119">
        <v>1870917.12</v>
      </c>
      <c r="I8" s="119">
        <v>0</v>
      </c>
      <c r="J8" s="120">
        <v>0</v>
      </c>
      <c r="K8" s="100">
        <v>0</v>
      </c>
      <c r="L8" s="119">
        <v>0</v>
      </c>
      <c r="M8" s="120">
        <v>0</v>
      </c>
      <c r="N8" s="100">
        <f aca="true" t="shared" si="2" ref="N8">SUM(O8:R8)</f>
        <v>0</v>
      </c>
      <c r="O8" s="119">
        <v>0</v>
      </c>
      <c r="P8" s="119">
        <v>0</v>
      </c>
      <c r="Q8" s="119">
        <v>0</v>
      </c>
      <c r="R8" s="120">
        <v>0</v>
      </c>
      <c r="S8" s="100">
        <v>0</v>
      </c>
      <c r="T8" s="101">
        <v>0</v>
      </c>
    </row>
    <row r="9" spans="1:20" ht="19.5" customHeight="1">
      <c r="A9" s="98" t="s">
        <v>4</v>
      </c>
      <c r="B9" s="98" t="s">
        <v>4</v>
      </c>
      <c r="C9" s="98" t="s">
        <v>4</v>
      </c>
      <c r="D9" s="98" t="s">
        <v>82</v>
      </c>
      <c r="E9" s="98" t="s">
        <v>83</v>
      </c>
      <c r="F9" s="118">
        <f t="shared" si="0"/>
        <v>2200577.8000000003</v>
      </c>
      <c r="G9" s="119">
        <v>329660.68</v>
      </c>
      <c r="H9" s="119">
        <v>1870917.12</v>
      </c>
      <c r="I9" s="119">
        <v>0</v>
      </c>
      <c r="J9" s="120">
        <v>0</v>
      </c>
      <c r="K9" s="100">
        <v>0</v>
      </c>
      <c r="L9" s="119">
        <v>0</v>
      </c>
      <c r="M9" s="120">
        <v>0</v>
      </c>
      <c r="N9" s="100">
        <f aca="true" t="shared" si="3" ref="N9">SUM(O9:R9)</f>
        <v>0</v>
      </c>
      <c r="O9" s="119">
        <v>0</v>
      </c>
      <c r="P9" s="119">
        <v>0</v>
      </c>
      <c r="Q9" s="119">
        <v>0</v>
      </c>
      <c r="R9" s="120">
        <v>0</v>
      </c>
      <c r="S9" s="100">
        <v>0</v>
      </c>
      <c r="T9" s="101">
        <v>0</v>
      </c>
    </row>
    <row r="10" spans="1:20" ht="19.5" customHeight="1">
      <c r="A10" s="98" t="s">
        <v>84</v>
      </c>
      <c r="B10" s="98" t="s">
        <v>85</v>
      </c>
      <c r="C10" s="98" t="s">
        <v>86</v>
      </c>
      <c r="D10" s="98" t="s">
        <v>87</v>
      </c>
      <c r="E10" s="98" t="s">
        <v>88</v>
      </c>
      <c r="F10" s="118">
        <f t="shared" si="0"/>
        <v>42150</v>
      </c>
      <c r="G10" s="119">
        <v>1250</v>
      </c>
      <c r="H10" s="119">
        <v>40900</v>
      </c>
      <c r="I10" s="119">
        <v>0</v>
      </c>
      <c r="J10" s="120">
        <v>0</v>
      </c>
      <c r="K10" s="100">
        <v>0</v>
      </c>
      <c r="L10" s="119">
        <v>0</v>
      </c>
      <c r="M10" s="120">
        <v>0</v>
      </c>
      <c r="N10" s="100">
        <f aca="true" t="shared" si="4" ref="N10">SUM(O10:R10)</f>
        <v>0</v>
      </c>
      <c r="O10" s="119">
        <v>0</v>
      </c>
      <c r="P10" s="119">
        <v>0</v>
      </c>
      <c r="Q10" s="119">
        <v>0</v>
      </c>
      <c r="R10" s="120">
        <v>0</v>
      </c>
      <c r="S10" s="100">
        <v>0</v>
      </c>
      <c r="T10" s="101">
        <v>0</v>
      </c>
    </row>
    <row r="11" spans="1:20" ht="19.5" customHeight="1">
      <c r="A11" s="98" t="s">
        <v>84</v>
      </c>
      <c r="B11" s="98" t="s">
        <v>85</v>
      </c>
      <c r="C11" s="98" t="s">
        <v>85</v>
      </c>
      <c r="D11" s="98" t="s">
        <v>87</v>
      </c>
      <c r="E11" s="98" t="s">
        <v>89</v>
      </c>
      <c r="F11" s="118">
        <f t="shared" si="0"/>
        <v>1568878.95</v>
      </c>
      <c r="G11" s="119">
        <v>262928.51</v>
      </c>
      <c r="H11" s="119">
        <v>1305950.44</v>
      </c>
      <c r="I11" s="119">
        <v>0</v>
      </c>
      <c r="J11" s="120">
        <v>0</v>
      </c>
      <c r="K11" s="100">
        <v>0</v>
      </c>
      <c r="L11" s="119">
        <v>0</v>
      </c>
      <c r="M11" s="120">
        <v>0</v>
      </c>
      <c r="N11" s="100">
        <f aca="true" t="shared" si="5" ref="N11">SUM(O11:R11)</f>
        <v>0</v>
      </c>
      <c r="O11" s="119">
        <v>0</v>
      </c>
      <c r="P11" s="119">
        <v>0</v>
      </c>
      <c r="Q11" s="119">
        <v>0</v>
      </c>
      <c r="R11" s="120">
        <v>0</v>
      </c>
      <c r="S11" s="100">
        <v>0</v>
      </c>
      <c r="T11" s="101">
        <v>0</v>
      </c>
    </row>
    <row r="12" spans="1:20" ht="19.5" customHeight="1">
      <c r="A12" s="98" t="s">
        <v>90</v>
      </c>
      <c r="B12" s="98" t="s">
        <v>91</v>
      </c>
      <c r="C12" s="98" t="s">
        <v>85</v>
      </c>
      <c r="D12" s="98" t="s">
        <v>87</v>
      </c>
      <c r="E12" s="98" t="s">
        <v>92</v>
      </c>
      <c r="F12" s="118">
        <f t="shared" si="0"/>
        <v>277368</v>
      </c>
      <c r="G12" s="119">
        <v>43128</v>
      </c>
      <c r="H12" s="119">
        <v>234240</v>
      </c>
      <c r="I12" s="119">
        <v>0</v>
      </c>
      <c r="J12" s="120">
        <v>0</v>
      </c>
      <c r="K12" s="100">
        <v>0</v>
      </c>
      <c r="L12" s="119">
        <v>0</v>
      </c>
      <c r="M12" s="120">
        <v>0</v>
      </c>
      <c r="N12" s="100">
        <f aca="true" t="shared" si="6" ref="N12">SUM(O12:R12)</f>
        <v>0</v>
      </c>
      <c r="O12" s="119">
        <v>0</v>
      </c>
      <c r="P12" s="119">
        <v>0</v>
      </c>
      <c r="Q12" s="119">
        <v>0</v>
      </c>
      <c r="R12" s="120">
        <v>0</v>
      </c>
      <c r="S12" s="100">
        <v>0</v>
      </c>
      <c r="T12" s="101">
        <v>0</v>
      </c>
    </row>
    <row r="13" spans="1:20" ht="19.5" customHeight="1">
      <c r="A13" s="98" t="s">
        <v>90</v>
      </c>
      <c r="B13" s="98" t="s">
        <v>91</v>
      </c>
      <c r="C13" s="98" t="s">
        <v>91</v>
      </c>
      <c r="D13" s="98" t="s">
        <v>87</v>
      </c>
      <c r="E13" s="98" t="s">
        <v>93</v>
      </c>
      <c r="F13" s="118">
        <f t="shared" si="0"/>
        <v>148013.91999999998</v>
      </c>
      <c r="G13" s="119">
        <v>11624.8</v>
      </c>
      <c r="H13" s="119">
        <v>136389.12</v>
      </c>
      <c r="I13" s="119">
        <v>0</v>
      </c>
      <c r="J13" s="120">
        <v>0</v>
      </c>
      <c r="K13" s="100">
        <v>0</v>
      </c>
      <c r="L13" s="119">
        <v>0</v>
      </c>
      <c r="M13" s="120">
        <v>0</v>
      </c>
      <c r="N13" s="100">
        <f aca="true" t="shared" si="7" ref="N13">SUM(O13:R13)</f>
        <v>0</v>
      </c>
      <c r="O13" s="119">
        <v>0</v>
      </c>
      <c r="P13" s="119">
        <v>0</v>
      </c>
      <c r="Q13" s="119">
        <v>0</v>
      </c>
      <c r="R13" s="120">
        <v>0</v>
      </c>
      <c r="S13" s="100">
        <v>0</v>
      </c>
      <c r="T13" s="101">
        <v>0</v>
      </c>
    </row>
    <row r="14" spans="1:20" ht="19.5" customHeight="1">
      <c r="A14" s="98" t="s">
        <v>94</v>
      </c>
      <c r="B14" s="98" t="s">
        <v>95</v>
      </c>
      <c r="C14" s="98" t="s">
        <v>86</v>
      </c>
      <c r="D14" s="98" t="s">
        <v>87</v>
      </c>
      <c r="E14" s="98" t="s">
        <v>96</v>
      </c>
      <c r="F14" s="118">
        <f t="shared" si="0"/>
        <v>8784.37</v>
      </c>
      <c r="G14" s="119">
        <v>8784.37</v>
      </c>
      <c r="H14" s="119">
        <v>0</v>
      </c>
      <c r="I14" s="119">
        <v>0</v>
      </c>
      <c r="J14" s="120">
        <v>0</v>
      </c>
      <c r="K14" s="100">
        <v>0</v>
      </c>
      <c r="L14" s="119">
        <v>0</v>
      </c>
      <c r="M14" s="120">
        <v>0</v>
      </c>
      <c r="N14" s="100">
        <f aca="true" t="shared" si="8" ref="N14">SUM(O14:R14)</f>
        <v>0</v>
      </c>
      <c r="O14" s="119">
        <v>0</v>
      </c>
      <c r="P14" s="119">
        <v>0</v>
      </c>
      <c r="Q14" s="119">
        <v>0</v>
      </c>
      <c r="R14" s="120">
        <v>0</v>
      </c>
      <c r="S14" s="100">
        <v>0</v>
      </c>
      <c r="T14" s="101">
        <v>0</v>
      </c>
    </row>
    <row r="15" spans="1:20" ht="19.5" customHeight="1">
      <c r="A15" s="98" t="s">
        <v>94</v>
      </c>
      <c r="B15" s="98" t="s">
        <v>95</v>
      </c>
      <c r="C15" s="98" t="s">
        <v>85</v>
      </c>
      <c r="D15" s="98" t="s">
        <v>87</v>
      </c>
      <c r="E15" s="98" t="s">
        <v>97</v>
      </c>
      <c r="F15" s="118">
        <f t="shared" si="0"/>
        <v>68194.56</v>
      </c>
      <c r="G15" s="119">
        <v>0</v>
      </c>
      <c r="H15" s="119">
        <v>68194.56</v>
      </c>
      <c r="I15" s="119">
        <v>0</v>
      </c>
      <c r="J15" s="120">
        <v>0</v>
      </c>
      <c r="K15" s="100">
        <v>0</v>
      </c>
      <c r="L15" s="119">
        <v>0</v>
      </c>
      <c r="M15" s="120">
        <v>0</v>
      </c>
      <c r="N15" s="100">
        <f aca="true" t="shared" si="9" ref="N15">SUM(O15:R15)</f>
        <v>0</v>
      </c>
      <c r="O15" s="119">
        <v>0</v>
      </c>
      <c r="P15" s="119">
        <v>0</v>
      </c>
      <c r="Q15" s="119">
        <v>0</v>
      </c>
      <c r="R15" s="120">
        <v>0</v>
      </c>
      <c r="S15" s="100">
        <v>0</v>
      </c>
      <c r="T15" s="101">
        <v>0</v>
      </c>
    </row>
    <row r="16" spans="1:20" ht="19.5" customHeight="1">
      <c r="A16" s="98" t="s">
        <v>98</v>
      </c>
      <c r="B16" s="98" t="s">
        <v>85</v>
      </c>
      <c r="C16" s="98" t="s">
        <v>86</v>
      </c>
      <c r="D16" s="98" t="s">
        <v>87</v>
      </c>
      <c r="E16" s="98" t="s">
        <v>99</v>
      </c>
      <c r="F16" s="118">
        <f t="shared" si="0"/>
        <v>87188</v>
      </c>
      <c r="G16" s="119">
        <v>1945</v>
      </c>
      <c r="H16" s="119">
        <v>85243</v>
      </c>
      <c r="I16" s="119">
        <v>0</v>
      </c>
      <c r="J16" s="120">
        <v>0</v>
      </c>
      <c r="K16" s="100">
        <v>0</v>
      </c>
      <c r="L16" s="119">
        <v>0</v>
      </c>
      <c r="M16" s="120">
        <v>0</v>
      </c>
      <c r="N16" s="100">
        <f aca="true" t="shared" si="10" ref="N16">SUM(O16:R16)</f>
        <v>0</v>
      </c>
      <c r="O16" s="119">
        <v>0</v>
      </c>
      <c r="P16" s="119">
        <v>0</v>
      </c>
      <c r="Q16" s="119">
        <v>0</v>
      </c>
      <c r="R16" s="120">
        <v>0</v>
      </c>
      <c r="S16" s="100">
        <v>0</v>
      </c>
      <c r="T16" s="101">
        <v>0</v>
      </c>
    </row>
  </sheetData>
  <sheetProtection/>
  <mergeCells count="23">
    <mergeCell ref="A2:T2"/>
    <mergeCell ref="A3:E3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1" sqref="A11:IV1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64.33203125" style="0" customWidth="1"/>
    <col min="6" max="6" width="23.66015625" style="0" customWidth="1"/>
    <col min="7" max="7" width="28.33203125" style="0" customWidth="1"/>
    <col min="8" max="8" width="26.16015625" style="0" customWidth="1"/>
    <col min="9" max="9" width="23.83203125" style="0" customWidth="1"/>
    <col min="10" max="10" width="22" style="0" customWidth="1"/>
    <col min="11" max="16384" width="9.33203125" style="0" bestFit="1" customWidth="1"/>
  </cols>
  <sheetData>
    <row r="1" spans="1:10" ht="19.5" customHeight="1">
      <c r="A1" s="102"/>
      <c r="B1" s="221"/>
      <c r="C1" s="221"/>
      <c r="D1" s="221"/>
      <c r="E1" s="221"/>
      <c r="F1" s="221"/>
      <c r="G1" s="221"/>
      <c r="H1" s="221"/>
      <c r="I1" s="221"/>
      <c r="J1" s="242" t="s">
        <v>100</v>
      </c>
    </row>
    <row r="2" spans="1:10" ht="19.5" customHeight="1">
      <c r="A2" s="76" t="s">
        <v>101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9.5" customHeight="1">
      <c r="A3" s="222" t="s">
        <v>3</v>
      </c>
      <c r="B3" s="222"/>
      <c r="C3" s="222"/>
      <c r="D3" s="222"/>
      <c r="E3" s="222"/>
      <c r="F3" s="223"/>
      <c r="G3" s="223"/>
      <c r="H3" s="223"/>
      <c r="I3" s="223"/>
      <c r="J3" s="79" t="s">
        <v>5</v>
      </c>
    </row>
    <row r="4" spans="1:10" ht="19.5" customHeight="1">
      <c r="A4" s="224" t="s">
        <v>57</v>
      </c>
      <c r="B4" s="225"/>
      <c r="C4" s="225"/>
      <c r="D4" s="225"/>
      <c r="E4" s="226"/>
      <c r="F4" s="227" t="s">
        <v>58</v>
      </c>
      <c r="G4" s="228" t="s">
        <v>102</v>
      </c>
      <c r="H4" s="229" t="s">
        <v>103</v>
      </c>
      <c r="I4" s="229" t="s">
        <v>104</v>
      </c>
      <c r="J4" s="234" t="s">
        <v>105</v>
      </c>
    </row>
    <row r="5" spans="1:10" ht="19.5" customHeight="1">
      <c r="A5" s="185" t="s">
        <v>68</v>
      </c>
      <c r="B5" s="187"/>
      <c r="C5" s="186"/>
      <c r="D5" s="230" t="s">
        <v>69</v>
      </c>
      <c r="E5" s="231" t="s">
        <v>106</v>
      </c>
      <c r="F5" s="228"/>
      <c r="G5" s="228"/>
      <c r="H5" s="229"/>
      <c r="I5" s="229"/>
      <c r="J5" s="234"/>
    </row>
    <row r="6" spans="1:10" ht="15" customHeight="1">
      <c r="A6" s="232" t="s">
        <v>78</v>
      </c>
      <c r="B6" s="232" t="s">
        <v>79</v>
      </c>
      <c r="C6" s="233" t="s">
        <v>80</v>
      </c>
      <c r="D6" s="234"/>
      <c r="E6" s="235"/>
      <c r="F6" s="236"/>
      <c r="G6" s="236"/>
      <c r="H6" s="237"/>
      <c r="I6" s="237"/>
      <c r="J6" s="243"/>
    </row>
    <row r="7" spans="1:10" ht="19.5" customHeight="1">
      <c r="A7" s="238" t="s">
        <v>4</v>
      </c>
      <c r="B7" s="238" t="s">
        <v>4</v>
      </c>
      <c r="C7" s="238" t="s">
        <v>4</v>
      </c>
      <c r="D7" s="239" t="s">
        <v>4</v>
      </c>
      <c r="E7" s="239" t="s">
        <v>58</v>
      </c>
      <c r="F7" s="240">
        <f aca="true" t="shared" si="0" ref="F7:F16">SUM(G7:J7)</f>
        <v>2200577.8</v>
      </c>
      <c r="G7" s="241">
        <v>1992306.77</v>
      </c>
      <c r="H7" s="241">
        <v>208271.03</v>
      </c>
      <c r="I7" s="241">
        <v>0</v>
      </c>
      <c r="J7" s="244">
        <v>0</v>
      </c>
    </row>
    <row r="8" spans="1:10" ht="19.5" customHeight="1">
      <c r="A8" s="238" t="s">
        <v>4</v>
      </c>
      <c r="B8" s="238" t="s">
        <v>4</v>
      </c>
      <c r="C8" s="238" t="s">
        <v>4</v>
      </c>
      <c r="D8" s="239" t="s">
        <v>4</v>
      </c>
      <c r="E8" s="239" t="s">
        <v>81</v>
      </c>
      <c r="F8" s="240">
        <f t="shared" si="0"/>
        <v>2200577.8</v>
      </c>
      <c r="G8" s="241">
        <v>1992306.77</v>
      </c>
      <c r="H8" s="241">
        <v>208271.03</v>
      </c>
      <c r="I8" s="241">
        <v>0</v>
      </c>
      <c r="J8" s="244">
        <v>0</v>
      </c>
    </row>
    <row r="9" spans="1:10" ht="19.5" customHeight="1">
      <c r="A9" s="238" t="s">
        <v>4</v>
      </c>
      <c r="B9" s="238" t="s">
        <v>4</v>
      </c>
      <c r="C9" s="238" t="s">
        <v>4</v>
      </c>
      <c r="D9" s="239" t="s">
        <v>82</v>
      </c>
      <c r="E9" s="239" t="s">
        <v>83</v>
      </c>
      <c r="F9" s="240">
        <f t="shared" si="0"/>
        <v>2200577.8</v>
      </c>
      <c r="G9" s="241">
        <v>1992306.77</v>
      </c>
      <c r="H9" s="241">
        <v>208271.03</v>
      </c>
      <c r="I9" s="241">
        <v>0</v>
      </c>
      <c r="J9" s="244">
        <v>0</v>
      </c>
    </row>
    <row r="10" spans="1:10" ht="19.5" customHeight="1">
      <c r="A10" s="238" t="s">
        <v>84</v>
      </c>
      <c r="B10" s="238" t="s">
        <v>85</v>
      </c>
      <c r="C10" s="238" t="s">
        <v>86</v>
      </c>
      <c r="D10" s="239" t="s">
        <v>87</v>
      </c>
      <c r="E10" s="239" t="s">
        <v>88</v>
      </c>
      <c r="F10" s="240">
        <f t="shared" si="0"/>
        <v>42150</v>
      </c>
      <c r="G10" s="241">
        <v>42150</v>
      </c>
      <c r="H10" s="241">
        <v>0</v>
      </c>
      <c r="I10" s="241">
        <v>0</v>
      </c>
      <c r="J10" s="244">
        <v>0</v>
      </c>
    </row>
    <row r="11" spans="1:10" ht="19.5" customHeight="1">
      <c r="A11" s="238" t="s">
        <v>84</v>
      </c>
      <c r="B11" s="238" t="s">
        <v>85</v>
      </c>
      <c r="C11" s="238" t="s">
        <v>85</v>
      </c>
      <c r="D11" s="239" t="s">
        <v>87</v>
      </c>
      <c r="E11" s="239" t="s">
        <v>89</v>
      </c>
      <c r="F11" s="240">
        <f t="shared" si="0"/>
        <v>1568878.95</v>
      </c>
      <c r="G11" s="241">
        <v>1360607.92</v>
      </c>
      <c r="H11" s="241">
        <v>208271.03</v>
      </c>
      <c r="I11" s="241">
        <v>0</v>
      </c>
      <c r="J11" s="244">
        <v>0</v>
      </c>
    </row>
    <row r="12" spans="1:10" ht="19.5" customHeight="1">
      <c r="A12" s="238" t="s">
        <v>90</v>
      </c>
      <c r="B12" s="238" t="s">
        <v>91</v>
      </c>
      <c r="C12" s="238" t="s">
        <v>85</v>
      </c>
      <c r="D12" s="239" t="s">
        <v>87</v>
      </c>
      <c r="E12" s="239" t="s">
        <v>92</v>
      </c>
      <c r="F12" s="240">
        <f t="shared" si="0"/>
        <v>277368</v>
      </c>
      <c r="G12" s="241">
        <v>277368</v>
      </c>
      <c r="H12" s="241">
        <v>0</v>
      </c>
      <c r="I12" s="241">
        <v>0</v>
      </c>
      <c r="J12" s="244">
        <v>0</v>
      </c>
    </row>
    <row r="13" spans="1:10" ht="19.5" customHeight="1">
      <c r="A13" s="238" t="s">
        <v>90</v>
      </c>
      <c r="B13" s="238" t="s">
        <v>91</v>
      </c>
      <c r="C13" s="238" t="s">
        <v>91</v>
      </c>
      <c r="D13" s="239" t="s">
        <v>87</v>
      </c>
      <c r="E13" s="239" t="s">
        <v>93</v>
      </c>
      <c r="F13" s="240">
        <f t="shared" si="0"/>
        <v>148013.92</v>
      </c>
      <c r="G13" s="241">
        <v>148013.92</v>
      </c>
      <c r="H13" s="241">
        <v>0</v>
      </c>
      <c r="I13" s="241">
        <v>0</v>
      </c>
      <c r="J13" s="244">
        <v>0</v>
      </c>
    </row>
    <row r="14" spans="1:10" ht="19.5" customHeight="1">
      <c r="A14" s="238" t="s">
        <v>94</v>
      </c>
      <c r="B14" s="238" t="s">
        <v>95</v>
      </c>
      <c r="C14" s="238" t="s">
        <v>86</v>
      </c>
      <c r="D14" s="239" t="s">
        <v>87</v>
      </c>
      <c r="E14" s="239" t="s">
        <v>96</v>
      </c>
      <c r="F14" s="240">
        <f t="shared" si="0"/>
        <v>8784.37</v>
      </c>
      <c r="G14" s="241">
        <v>8784.37</v>
      </c>
      <c r="H14" s="241">
        <v>0</v>
      </c>
      <c r="I14" s="241">
        <v>0</v>
      </c>
      <c r="J14" s="244">
        <v>0</v>
      </c>
    </row>
    <row r="15" spans="1:10" ht="19.5" customHeight="1">
      <c r="A15" s="238" t="s">
        <v>94</v>
      </c>
      <c r="B15" s="238" t="s">
        <v>95</v>
      </c>
      <c r="C15" s="238" t="s">
        <v>85</v>
      </c>
      <c r="D15" s="239" t="s">
        <v>87</v>
      </c>
      <c r="E15" s="239" t="s">
        <v>97</v>
      </c>
      <c r="F15" s="240">
        <f t="shared" si="0"/>
        <v>68194.56</v>
      </c>
      <c r="G15" s="241">
        <v>68194.56</v>
      </c>
      <c r="H15" s="241">
        <v>0</v>
      </c>
      <c r="I15" s="241">
        <v>0</v>
      </c>
      <c r="J15" s="244">
        <v>0</v>
      </c>
    </row>
    <row r="16" spans="1:10" ht="19.5" customHeight="1">
      <c r="A16" s="238" t="s">
        <v>98</v>
      </c>
      <c r="B16" s="238" t="s">
        <v>85</v>
      </c>
      <c r="C16" s="238" t="s">
        <v>86</v>
      </c>
      <c r="D16" s="239" t="s">
        <v>87</v>
      </c>
      <c r="E16" s="239" t="s">
        <v>99</v>
      </c>
      <c r="F16" s="240">
        <f t="shared" si="0"/>
        <v>87188</v>
      </c>
      <c r="G16" s="241">
        <v>87188</v>
      </c>
      <c r="H16" s="241">
        <v>0</v>
      </c>
      <c r="I16" s="241">
        <v>0</v>
      </c>
      <c r="J16" s="244">
        <v>0</v>
      </c>
    </row>
  </sheetData>
  <sheetProtection/>
  <mergeCells count="11"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25">
      <selection activeCell="A1" sqref="A1"/>
    </sheetView>
  </sheetViews>
  <sheetFormatPr defaultColWidth="9" defaultRowHeight="11.25"/>
  <cols>
    <col min="1" max="1" width="53.5" style="0" customWidth="1"/>
    <col min="2" max="2" width="31.160156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182"/>
      <c r="B1" s="182"/>
      <c r="C1" s="182"/>
      <c r="D1" s="182"/>
      <c r="E1" s="182"/>
      <c r="F1" s="182"/>
      <c r="G1" s="182"/>
      <c r="H1" s="79" t="s">
        <v>107</v>
      </c>
    </row>
    <row r="2" spans="1:8" ht="20.25" customHeight="1">
      <c r="A2" s="76" t="s">
        <v>108</v>
      </c>
      <c r="B2" s="76"/>
      <c r="C2" s="76"/>
      <c r="D2" s="76"/>
      <c r="E2" s="76"/>
      <c r="F2" s="76"/>
      <c r="G2" s="76"/>
      <c r="H2" s="76"/>
    </row>
    <row r="3" spans="1:8" ht="20.25" customHeight="1">
      <c r="A3" s="183" t="s">
        <v>3</v>
      </c>
      <c r="B3" s="184"/>
      <c r="C3" s="102"/>
      <c r="D3" s="102"/>
      <c r="E3" s="102"/>
      <c r="F3" s="102"/>
      <c r="G3" s="102"/>
      <c r="H3" s="79" t="s">
        <v>5</v>
      </c>
    </row>
    <row r="4" spans="1:8" ht="24" customHeight="1">
      <c r="A4" s="185" t="s">
        <v>6</v>
      </c>
      <c r="B4" s="186"/>
      <c r="C4" s="185" t="s">
        <v>7</v>
      </c>
      <c r="D4" s="187"/>
      <c r="E4" s="187"/>
      <c r="F4" s="187"/>
      <c r="G4" s="187"/>
      <c r="H4" s="186"/>
    </row>
    <row r="5" spans="1:8" ht="24" customHeight="1">
      <c r="A5" s="188" t="s">
        <v>8</v>
      </c>
      <c r="B5" s="189" t="s">
        <v>9</v>
      </c>
      <c r="C5" s="188" t="s">
        <v>8</v>
      </c>
      <c r="D5" s="190" t="s">
        <v>58</v>
      </c>
      <c r="E5" s="189" t="s">
        <v>109</v>
      </c>
      <c r="F5" s="191" t="s">
        <v>110</v>
      </c>
      <c r="G5" s="190" t="s">
        <v>111</v>
      </c>
      <c r="H5" s="191" t="s">
        <v>112</v>
      </c>
    </row>
    <row r="6" spans="1:8" ht="24" customHeight="1">
      <c r="A6" s="192" t="s">
        <v>113</v>
      </c>
      <c r="B6" s="193">
        <f>SUM(B7:B9)</f>
        <v>1870917.12</v>
      </c>
      <c r="C6" s="194" t="s">
        <v>114</v>
      </c>
      <c r="D6" s="193">
        <f aca="true" t="shared" si="0" ref="D6:D35">SUM(E6:H6)</f>
        <v>2200577.8000000003</v>
      </c>
      <c r="E6" s="193">
        <f aca="true" t="shared" si="1" ref="E6:H6">SUM(E7:E36)</f>
        <v>1870917.12</v>
      </c>
      <c r="F6" s="193">
        <f t="shared" si="1"/>
        <v>0</v>
      </c>
      <c r="G6" s="193">
        <f t="shared" si="1"/>
        <v>0</v>
      </c>
      <c r="H6" s="193">
        <f t="shared" si="1"/>
        <v>329660.68</v>
      </c>
    </row>
    <row r="7" spans="1:8" ht="24" customHeight="1">
      <c r="A7" s="192" t="s">
        <v>115</v>
      </c>
      <c r="B7" s="195">
        <v>1870917.12</v>
      </c>
      <c r="C7" s="194" t="s">
        <v>116</v>
      </c>
      <c r="D7" s="195">
        <f t="shared" si="0"/>
        <v>0</v>
      </c>
      <c r="E7" s="196">
        <v>0</v>
      </c>
      <c r="F7" s="196">
        <v>0</v>
      </c>
      <c r="G7" s="196">
        <v>0</v>
      </c>
      <c r="H7" s="195">
        <v>0</v>
      </c>
    </row>
    <row r="8" spans="1:8" ht="24" customHeight="1">
      <c r="A8" s="192" t="s">
        <v>117</v>
      </c>
      <c r="B8" s="195">
        <v>0</v>
      </c>
      <c r="C8" s="194" t="s">
        <v>118</v>
      </c>
      <c r="D8" s="195">
        <f t="shared" si="0"/>
        <v>0</v>
      </c>
      <c r="E8" s="196">
        <v>0</v>
      </c>
      <c r="F8" s="196">
        <v>0</v>
      </c>
      <c r="G8" s="196">
        <v>0</v>
      </c>
      <c r="H8" s="195">
        <v>0</v>
      </c>
    </row>
    <row r="9" spans="1:8" ht="24" customHeight="1">
      <c r="A9" s="192" t="s">
        <v>119</v>
      </c>
      <c r="B9" s="195">
        <v>0</v>
      </c>
      <c r="C9" s="194" t="s">
        <v>120</v>
      </c>
      <c r="D9" s="195">
        <f t="shared" si="0"/>
        <v>0</v>
      </c>
      <c r="E9" s="196">
        <v>0</v>
      </c>
      <c r="F9" s="196">
        <v>0</v>
      </c>
      <c r="G9" s="196">
        <v>0</v>
      </c>
      <c r="H9" s="195">
        <v>0</v>
      </c>
    </row>
    <row r="10" spans="1:8" ht="24" customHeight="1">
      <c r="A10" s="192" t="s">
        <v>121</v>
      </c>
      <c r="B10" s="195">
        <f>SUM(B11:B14)</f>
        <v>329660.68</v>
      </c>
      <c r="C10" s="194" t="s">
        <v>122</v>
      </c>
      <c r="D10" s="195">
        <f t="shared" si="0"/>
        <v>0</v>
      </c>
      <c r="E10" s="196">
        <v>0</v>
      </c>
      <c r="F10" s="196">
        <v>0</v>
      </c>
      <c r="G10" s="196">
        <v>0</v>
      </c>
      <c r="H10" s="195">
        <v>0</v>
      </c>
    </row>
    <row r="11" spans="1:8" ht="24" customHeight="1">
      <c r="A11" s="192" t="s">
        <v>115</v>
      </c>
      <c r="B11" s="195">
        <v>329660.68</v>
      </c>
      <c r="C11" s="194" t="s">
        <v>123</v>
      </c>
      <c r="D11" s="195">
        <f t="shared" si="0"/>
        <v>1611028.95</v>
      </c>
      <c r="E11" s="196">
        <v>1346850.44</v>
      </c>
      <c r="F11" s="196">
        <v>0</v>
      </c>
      <c r="G11" s="196">
        <v>0</v>
      </c>
      <c r="H11" s="195">
        <v>264178.51</v>
      </c>
    </row>
    <row r="12" spans="1:8" ht="24" customHeight="1">
      <c r="A12" s="192" t="s">
        <v>117</v>
      </c>
      <c r="B12" s="195">
        <v>0</v>
      </c>
      <c r="C12" s="194" t="s">
        <v>124</v>
      </c>
      <c r="D12" s="195">
        <f t="shared" si="0"/>
        <v>0</v>
      </c>
      <c r="E12" s="196">
        <v>0</v>
      </c>
      <c r="F12" s="196">
        <v>0</v>
      </c>
      <c r="G12" s="196">
        <v>0</v>
      </c>
      <c r="H12" s="195">
        <v>0</v>
      </c>
    </row>
    <row r="13" spans="1:8" ht="24" customHeight="1">
      <c r="A13" s="192" t="s">
        <v>119</v>
      </c>
      <c r="B13" s="195">
        <v>0</v>
      </c>
      <c r="C13" s="194" t="s">
        <v>125</v>
      </c>
      <c r="D13" s="195">
        <f t="shared" si="0"/>
        <v>0</v>
      </c>
      <c r="E13" s="196">
        <v>0</v>
      </c>
      <c r="F13" s="196">
        <v>0</v>
      </c>
      <c r="G13" s="196">
        <v>0</v>
      </c>
      <c r="H13" s="195">
        <v>0</v>
      </c>
    </row>
    <row r="14" spans="1:8" ht="24" customHeight="1">
      <c r="A14" s="192" t="s">
        <v>126</v>
      </c>
      <c r="B14" s="195">
        <v>0</v>
      </c>
      <c r="C14" s="194" t="s">
        <v>127</v>
      </c>
      <c r="D14" s="195">
        <f t="shared" si="0"/>
        <v>425381.92</v>
      </c>
      <c r="E14" s="196">
        <v>370629.12</v>
      </c>
      <c r="F14" s="196">
        <v>0</v>
      </c>
      <c r="G14" s="196">
        <v>0</v>
      </c>
      <c r="H14" s="195">
        <v>54752.8</v>
      </c>
    </row>
    <row r="15" spans="1:8" ht="24" customHeight="1">
      <c r="A15" s="197"/>
      <c r="B15" s="195"/>
      <c r="C15" s="198" t="s">
        <v>128</v>
      </c>
      <c r="D15" s="195">
        <f t="shared" si="0"/>
        <v>0</v>
      </c>
      <c r="E15" s="196">
        <v>0</v>
      </c>
      <c r="F15" s="196">
        <v>0</v>
      </c>
      <c r="G15" s="196">
        <v>0</v>
      </c>
      <c r="H15" s="195">
        <v>0</v>
      </c>
    </row>
    <row r="16" spans="1:8" ht="24" customHeight="1">
      <c r="A16" s="197"/>
      <c r="B16" s="195"/>
      <c r="C16" s="198" t="s">
        <v>129</v>
      </c>
      <c r="D16" s="195">
        <f t="shared" si="0"/>
        <v>76978.93</v>
      </c>
      <c r="E16" s="196">
        <v>68194.56</v>
      </c>
      <c r="F16" s="196">
        <v>0</v>
      </c>
      <c r="G16" s="196">
        <v>0</v>
      </c>
      <c r="H16" s="195">
        <v>8784.37</v>
      </c>
    </row>
    <row r="17" spans="1:8" ht="24" customHeight="1">
      <c r="A17" s="197"/>
      <c r="B17" s="195"/>
      <c r="C17" s="198" t="s">
        <v>130</v>
      </c>
      <c r="D17" s="195">
        <f t="shared" si="0"/>
        <v>0</v>
      </c>
      <c r="E17" s="196">
        <v>0</v>
      </c>
      <c r="F17" s="196">
        <v>0</v>
      </c>
      <c r="G17" s="196">
        <v>0</v>
      </c>
      <c r="H17" s="195">
        <v>0</v>
      </c>
    </row>
    <row r="18" spans="1:8" ht="24" customHeight="1">
      <c r="A18" s="197"/>
      <c r="B18" s="195"/>
      <c r="C18" s="198" t="s">
        <v>131</v>
      </c>
      <c r="D18" s="195">
        <f t="shared" si="0"/>
        <v>0</v>
      </c>
      <c r="E18" s="196">
        <v>0</v>
      </c>
      <c r="F18" s="196">
        <v>0</v>
      </c>
      <c r="G18" s="196">
        <v>0</v>
      </c>
      <c r="H18" s="195">
        <v>0</v>
      </c>
    </row>
    <row r="19" spans="1:8" ht="24" customHeight="1">
      <c r="A19" s="197"/>
      <c r="B19" s="195"/>
      <c r="C19" s="198" t="s">
        <v>132</v>
      </c>
      <c r="D19" s="195">
        <f t="shared" si="0"/>
        <v>0</v>
      </c>
      <c r="E19" s="196">
        <v>0</v>
      </c>
      <c r="F19" s="196">
        <v>0</v>
      </c>
      <c r="G19" s="196">
        <v>0</v>
      </c>
      <c r="H19" s="195">
        <v>0</v>
      </c>
    </row>
    <row r="20" spans="1:8" ht="24" customHeight="1">
      <c r="A20" s="197"/>
      <c r="B20" s="195"/>
      <c r="C20" s="198" t="s">
        <v>133</v>
      </c>
      <c r="D20" s="195">
        <f t="shared" si="0"/>
        <v>0</v>
      </c>
      <c r="E20" s="196">
        <v>0</v>
      </c>
      <c r="F20" s="196">
        <v>0</v>
      </c>
      <c r="G20" s="196">
        <v>0</v>
      </c>
      <c r="H20" s="195">
        <v>0</v>
      </c>
    </row>
    <row r="21" spans="1:8" ht="24" customHeight="1">
      <c r="A21" s="197"/>
      <c r="B21" s="195"/>
      <c r="C21" s="198" t="s">
        <v>134</v>
      </c>
      <c r="D21" s="195">
        <f t="shared" si="0"/>
        <v>0</v>
      </c>
      <c r="E21" s="196">
        <v>0</v>
      </c>
      <c r="F21" s="196">
        <v>0</v>
      </c>
      <c r="G21" s="196">
        <v>0</v>
      </c>
      <c r="H21" s="195">
        <v>0</v>
      </c>
    </row>
    <row r="22" spans="1:8" ht="24" customHeight="1">
      <c r="A22" s="197"/>
      <c r="B22" s="195"/>
      <c r="C22" s="198" t="s">
        <v>135</v>
      </c>
      <c r="D22" s="195">
        <f t="shared" si="0"/>
        <v>0</v>
      </c>
      <c r="E22" s="196">
        <v>0</v>
      </c>
      <c r="F22" s="196">
        <v>0</v>
      </c>
      <c r="G22" s="196">
        <v>0</v>
      </c>
      <c r="H22" s="195">
        <v>0</v>
      </c>
    </row>
    <row r="23" spans="1:8" ht="24" customHeight="1">
      <c r="A23" s="197"/>
      <c r="B23" s="195"/>
      <c r="C23" s="198" t="s">
        <v>136</v>
      </c>
      <c r="D23" s="195">
        <f t="shared" si="0"/>
        <v>0</v>
      </c>
      <c r="E23" s="196">
        <v>0</v>
      </c>
      <c r="F23" s="196">
        <v>0</v>
      </c>
      <c r="G23" s="196">
        <v>0</v>
      </c>
      <c r="H23" s="195">
        <v>0</v>
      </c>
    </row>
    <row r="24" spans="1:8" ht="24" customHeight="1">
      <c r="A24" s="197"/>
      <c r="B24" s="195"/>
      <c r="C24" s="199" t="s">
        <v>137</v>
      </c>
      <c r="D24" s="195">
        <f t="shared" si="0"/>
        <v>0</v>
      </c>
      <c r="E24" s="196">
        <v>0</v>
      </c>
      <c r="F24" s="196">
        <v>0</v>
      </c>
      <c r="G24" s="196">
        <v>0</v>
      </c>
      <c r="H24" s="195">
        <v>0</v>
      </c>
    </row>
    <row r="25" spans="1:8" ht="24" customHeight="1">
      <c r="A25" s="200"/>
      <c r="B25" s="201"/>
      <c r="C25" s="202" t="s">
        <v>138</v>
      </c>
      <c r="D25" s="195">
        <f t="shared" si="0"/>
        <v>0</v>
      </c>
      <c r="E25" s="201">
        <v>0</v>
      </c>
      <c r="F25" s="201">
        <v>0</v>
      </c>
      <c r="G25" s="201">
        <v>0</v>
      </c>
      <c r="H25" s="201">
        <v>0</v>
      </c>
    </row>
    <row r="26" spans="1:8" ht="24" customHeight="1">
      <c r="A26" s="203"/>
      <c r="B26" s="201"/>
      <c r="C26" s="202" t="s">
        <v>139</v>
      </c>
      <c r="D26" s="195">
        <f t="shared" si="0"/>
        <v>87188</v>
      </c>
      <c r="E26" s="201">
        <v>85243</v>
      </c>
      <c r="F26" s="201">
        <v>0</v>
      </c>
      <c r="G26" s="201">
        <v>0</v>
      </c>
      <c r="H26" s="201">
        <v>1945</v>
      </c>
    </row>
    <row r="27" spans="1:8" ht="24" customHeight="1">
      <c r="A27" s="203"/>
      <c r="B27" s="201"/>
      <c r="C27" s="202" t="s">
        <v>140</v>
      </c>
      <c r="D27" s="195">
        <f t="shared" si="0"/>
        <v>0</v>
      </c>
      <c r="E27" s="201">
        <v>0</v>
      </c>
      <c r="F27" s="201">
        <v>0</v>
      </c>
      <c r="G27" s="201">
        <v>0</v>
      </c>
      <c r="H27" s="201">
        <v>0</v>
      </c>
    </row>
    <row r="28" spans="1:8" ht="24" customHeight="1">
      <c r="A28" s="203"/>
      <c r="B28" s="201"/>
      <c r="C28" s="202" t="s">
        <v>141</v>
      </c>
      <c r="D28" s="195">
        <f t="shared" si="0"/>
        <v>0</v>
      </c>
      <c r="E28" s="201">
        <v>0</v>
      </c>
      <c r="F28" s="201">
        <v>0</v>
      </c>
      <c r="G28" s="201">
        <v>0</v>
      </c>
      <c r="H28" s="201">
        <v>0</v>
      </c>
    </row>
    <row r="29" spans="1:8" ht="24" customHeight="1">
      <c r="A29" s="203"/>
      <c r="B29" s="201"/>
      <c r="C29" s="202" t="s">
        <v>142</v>
      </c>
      <c r="D29" s="195">
        <f t="shared" si="0"/>
        <v>0</v>
      </c>
      <c r="E29" s="201">
        <v>0</v>
      </c>
      <c r="F29" s="201">
        <v>0</v>
      </c>
      <c r="G29" s="201">
        <v>0</v>
      </c>
      <c r="H29" s="201">
        <v>0</v>
      </c>
    </row>
    <row r="30" spans="1:8" ht="24" customHeight="1">
      <c r="A30" s="204"/>
      <c r="B30" s="205"/>
      <c r="C30" s="206" t="s">
        <v>143</v>
      </c>
      <c r="D30" s="195">
        <f t="shared" si="0"/>
        <v>0</v>
      </c>
      <c r="E30" s="207">
        <v>0</v>
      </c>
      <c r="F30" s="207">
        <v>0</v>
      </c>
      <c r="G30" s="207">
        <v>0</v>
      </c>
      <c r="H30" s="207">
        <v>0</v>
      </c>
    </row>
    <row r="31" spans="1:8" ht="24" customHeight="1">
      <c r="A31" s="204"/>
      <c r="B31" s="208"/>
      <c r="C31" s="202" t="s">
        <v>144</v>
      </c>
      <c r="D31" s="195">
        <f t="shared" si="0"/>
        <v>0</v>
      </c>
      <c r="E31" s="201">
        <v>0</v>
      </c>
      <c r="F31" s="201">
        <v>0</v>
      </c>
      <c r="G31" s="201">
        <v>0</v>
      </c>
      <c r="H31" s="201">
        <v>0</v>
      </c>
    </row>
    <row r="32" spans="1:8" ht="24" customHeight="1">
      <c r="A32" s="204"/>
      <c r="B32" s="208"/>
      <c r="C32" s="202" t="s">
        <v>145</v>
      </c>
      <c r="D32" s="195">
        <f t="shared" si="0"/>
        <v>0</v>
      </c>
      <c r="E32" s="201">
        <v>0</v>
      </c>
      <c r="F32" s="201">
        <v>0</v>
      </c>
      <c r="G32" s="201">
        <v>0</v>
      </c>
      <c r="H32" s="201">
        <v>0</v>
      </c>
    </row>
    <row r="33" spans="1:8" ht="24" customHeight="1">
      <c r="A33" s="204"/>
      <c r="B33" s="208"/>
      <c r="C33" s="202" t="s">
        <v>146</v>
      </c>
      <c r="D33" s="195">
        <f t="shared" si="0"/>
        <v>0</v>
      </c>
      <c r="E33" s="201">
        <v>0</v>
      </c>
      <c r="F33" s="201">
        <v>0</v>
      </c>
      <c r="G33" s="201">
        <v>0</v>
      </c>
      <c r="H33" s="201">
        <v>0</v>
      </c>
    </row>
    <row r="34" spans="1:8" ht="24" customHeight="1">
      <c r="A34" s="204"/>
      <c r="B34" s="208"/>
      <c r="C34" s="209" t="s">
        <v>147</v>
      </c>
      <c r="D34" s="195">
        <f t="shared" si="0"/>
        <v>0</v>
      </c>
      <c r="E34" s="201">
        <v>0</v>
      </c>
      <c r="F34" s="201">
        <v>0</v>
      </c>
      <c r="G34" s="201">
        <v>0</v>
      </c>
      <c r="H34" s="201">
        <v>0</v>
      </c>
    </row>
    <row r="35" spans="1:8" ht="24" customHeight="1">
      <c r="A35" s="204"/>
      <c r="B35" s="208"/>
      <c r="C35" s="210" t="s">
        <v>148</v>
      </c>
      <c r="D35" s="211">
        <f t="shared" si="0"/>
        <v>0</v>
      </c>
      <c r="E35" s="212">
        <v>0</v>
      </c>
      <c r="F35" s="201">
        <v>0</v>
      </c>
      <c r="G35" s="201">
        <v>0</v>
      </c>
      <c r="H35" s="201">
        <v>0</v>
      </c>
    </row>
    <row r="36" spans="1:8" ht="24" customHeight="1">
      <c r="A36" s="204"/>
      <c r="B36" s="208"/>
      <c r="C36" s="210" t="s">
        <v>149</v>
      </c>
      <c r="D36" s="211"/>
      <c r="E36" s="212">
        <v>0</v>
      </c>
      <c r="F36" s="201">
        <v>0</v>
      </c>
      <c r="G36" s="201">
        <v>0</v>
      </c>
      <c r="H36" s="201">
        <v>0</v>
      </c>
    </row>
    <row r="37" spans="1:8" ht="24" customHeight="1">
      <c r="A37" s="213"/>
      <c r="B37" s="214"/>
      <c r="C37" s="215"/>
      <c r="D37" s="216"/>
      <c r="E37" s="201"/>
      <c r="F37" s="201"/>
      <c r="G37" s="201" t="s">
        <v>4</v>
      </c>
      <c r="H37" s="201"/>
    </row>
    <row r="38" spans="1:8" ht="24" customHeight="1">
      <c r="A38" s="204"/>
      <c r="B38" s="208"/>
      <c r="C38" s="217" t="s">
        <v>150</v>
      </c>
      <c r="D38" s="195">
        <f>SUM(E38:H38)</f>
        <v>0</v>
      </c>
      <c r="E38" s="201">
        <f>SUM(B7,B11)-SUM(E6)</f>
        <v>329660.68000000017</v>
      </c>
      <c r="F38" s="201">
        <f>SUM(B8,B12)-SUM(F6)</f>
        <v>0</v>
      </c>
      <c r="G38" s="201">
        <f>SUM(B9,B13)-SUM(G6)</f>
        <v>0</v>
      </c>
      <c r="H38" s="201">
        <f>SUM(B14)-SUM(H6)</f>
        <v>-329660.68</v>
      </c>
    </row>
    <row r="39" spans="1:8" ht="24" customHeight="1">
      <c r="A39" s="204"/>
      <c r="B39" s="218"/>
      <c r="C39" s="217"/>
      <c r="D39" s="219"/>
      <c r="E39" s="201"/>
      <c r="F39" s="201"/>
      <c r="G39" s="201"/>
      <c r="H39" s="201"/>
    </row>
    <row r="40" spans="1:8" ht="24" customHeight="1">
      <c r="A40" s="213" t="s">
        <v>53</v>
      </c>
      <c r="B40" s="218">
        <f>SUM(B6,B10)</f>
        <v>2200577.8000000003</v>
      </c>
      <c r="C40" s="220" t="s">
        <v>54</v>
      </c>
      <c r="D40" s="219">
        <f>SUM(D7:D38)</f>
        <v>2200577.8</v>
      </c>
      <c r="E40" s="219">
        <f>SUM(E7:E38)</f>
        <v>2200577.8000000003</v>
      </c>
      <c r="F40" s="219">
        <f>SUM(F7:F38)</f>
        <v>0</v>
      </c>
      <c r="G40" s="219">
        <f>SUM(G7:G38)</f>
        <v>0</v>
      </c>
      <c r="H40" s="21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workbookViewId="0" topLeftCell="A1">
      <selection activeCell="A1" sqref="A1:S2"/>
    </sheetView>
  </sheetViews>
  <sheetFormatPr defaultColWidth="9" defaultRowHeight="11.25"/>
  <cols>
    <col min="1" max="3" width="9.33203125" style="0" bestFit="1" customWidth="1"/>
    <col min="4" max="4" width="61.83203125" style="0" customWidth="1"/>
    <col min="5" max="5" width="24.5" style="0" customWidth="1"/>
    <col min="6" max="7" width="25.5" style="0" customWidth="1"/>
    <col min="8" max="8" width="22.16015625" style="0" customWidth="1"/>
    <col min="9" max="9" width="28.83203125" style="0" customWidth="1"/>
    <col min="10" max="10" width="17.16015625" style="0" customWidth="1"/>
    <col min="11" max="11" width="22" style="0" customWidth="1"/>
    <col min="12" max="12" width="25.83203125" style="0" customWidth="1"/>
    <col min="13" max="13" width="17.33203125" style="0" customWidth="1"/>
    <col min="14" max="14" width="20.83203125" style="0" customWidth="1"/>
    <col min="15" max="15" width="15.83203125" style="0" customWidth="1"/>
    <col min="16" max="16" width="14.83203125" style="0" customWidth="1"/>
    <col min="17" max="17" width="11.66015625" style="0" customWidth="1"/>
    <col min="18" max="18" width="19.66015625" style="0" customWidth="1"/>
    <col min="19" max="19" width="26.16015625" style="0" customWidth="1"/>
    <col min="20" max="16384" width="9.33203125" style="0" bestFit="1" customWidth="1"/>
  </cols>
  <sheetData>
    <row r="1" spans="1:19" ht="19.5" customHeight="1">
      <c r="A1" s="164" t="s">
        <v>151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</row>
    <row r="2" spans="1:19" ht="19.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9" ht="19.5" customHeight="1">
      <c r="A3" s="165" t="s">
        <v>3</v>
      </c>
      <c r="B3" s="165"/>
      <c r="C3" s="165"/>
      <c r="D3" s="165"/>
      <c r="E3" s="165"/>
      <c r="F3" s="165"/>
      <c r="R3" s="181" t="s">
        <v>5</v>
      </c>
      <c r="S3" s="181"/>
    </row>
    <row r="4" spans="1:19" ht="19.5" customHeight="1">
      <c r="A4" s="166" t="s">
        <v>152</v>
      </c>
      <c r="B4" s="167"/>
      <c r="C4" s="167"/>
      <c r="D4" s="168"/>
      <c r="E4" s="169" t="s">
        <v>153</v>
      </c>
      <c r="F4" s="166" t="s">
        <v>154</v>
      </c>
      <c r="G4" s="167"/>
      <c r="H4" s="167"/>
      <c r="I4" s="167"/>
      <c r="J4" s="167"/>
      <c r="K4" s="167"/>
      <c r="L4" s="168"/>
      <c r="M4" s="166" t="s">
        <v>155</v>
      </c>
      <c r="N4" s="167"/>
      <c r="O4" s="167"/>
      <c r="P4" s="167"/>
      <c r="Q4" s="167"/>
      <c r="R4" s="167"/>
      <c r="S4" s="168"/>
    </row>
    <row r="5" spans="1:19" ht="19.5" customHeight="1">
      <c r="A5" s="166" t="s">
        <v>156</v>
      </c>
      <c r="B5" s="168"/>
      <c r="C5" s="169" t="s">
        <v>69</v>
      </c>
      <c r="D5" s="169" t="s">
        <v>70</v>
      </c>
      <c r="E5" s="170"/>
      <c r="F5" s="171" t="s">
        <v>157</v>
      </c>
      <c r="G5" s="172" t="s">
        <v>158</v>
      </c>
      <c r="H5" s="173"/>
      <c r="I5" s="180"/>
      <c r="J5" s="172" t="s">
        <v>159</v>
      </c>
      <c r="K5" s="173"/>
      <c r="L5" s="180"/>
      <c r="M5" s="171" t="s">
        <v>58</v>
      </c>
      <c r="N5" s="166" t="s">
        <v>158</v>
      </c>
      <c r="O5" s="167"/>
      <c r="P5" s="168"/>
      <c r="Q5" s="166" t="s">
        <v>159</v>
      </c>
      <c r="R5" s="167"/>
      <c r="S5" s="168"/>
    </row>
    <row r="6" spans="1:19" ht="19.5" customHeight="1">
      <c r="A6" s="174" t="s">
        <v>78</v>
      </c>
      <c r="B6" s="174" t="s">
        <v>79</v>
      </c>
      <c r="C6" s="175"/>
      <c r="D6" s="175"/>
      <c r="E6" s="175"/>
      <c r="F6" s="176"/>
      <c r="G6" s="174" t="s">
        <v>73</v>
      </c>
      <c r="H6" s="174" t="s">
        <v>102</v>
      </c>
      <c r="I6" s="174" t="s">
        <v>103</v>
      </c>
      <c r="J6" s="174" t="s">
        <v>73</v>
      </c>
      <c r="K6" s="174" t="s">
        <v>102</v>
      </c>
      <c r="L6" s="174" t="s">
        <v>103</v>
      </c>
      <c r="M6" s="176"/>
      <c r="N6" s="174" t="s">
        <v>73</v>
      </c>
      <c r="O6" s="174" t="s">
        <v>102</v>
      </c>
      <c r="P6" s="174" t="s">
        <v>103</v>
      </c>
      <c r="Q6" s="174" t="s">
        <v>73</v>
      </c>
      <c r="R6" s="174" t="s">
        <v>102</v>
      </c>
      <c r="S6" s="174" t="s">
        <v>103</v>
      </c>
    </row>
    <row r="7" spans="1:19" s="163" customFormat="1" ht="19.5" customHeight="1">
      <c r="A7" s="177" t="s">
        <v>4</v>
      </c>
      <c r="B7" s="177" t="s">
        <v>4</v>
      </c>
      <c r="C7" s="178" t="s">
        <v>4</v>
      </c>
      <c r="D7" s="177" t="s">
        <v>58</v>
      </c>
      <c r="E7" s="179">
        <f aca="true" t="shared" si="0" ref="E7:E18">SUM(F7,M7)</f>
        <v>2200577.8000000003</v>
      </c>
      <c r="F7" s="179">
        <f aca="true" t="shared" si="1" ref="F7:F18">SUM(G7,J7)</f>
        <v>1870917.12</v>
      </c>
      <c r="G7" s="179">
        <f aca="true" t="shared" si="2" ref="G7:G18">SUM(H7:I7)</f>
        <v>1870917.12</v>
      </c>
      <c r="H7" s="179">
        <v>1800917.12</v>
      </c>
      <c r="I7" s="179">
        <v>70000</v>
      </c>
      <c r="J7" s="179">
        <f aca="true" t="shared" si="3" ref="J7:J18">SUM(K7:L7)</f>
        <v>0</v>
      </c>
      <c r="K7" s="179">
        <v>0</v>
      </c>
      <c r="L7" s="179">
        <v>0</v>
      </c>
      <c r="M7" s="179">
        <f aca="true" t="shared" si="4" ref="M7:M18">SUM(N7,Q7)</f>
        <v>329660.68</v>
      </c>
      <c r="N7" s="179">
        <f aca="true" t="shared" si="5" ref="N7:N18">SUM(O7:P7)</f>
        <v>329660.68</v>
      </c>
      <c r="O7" s="179">
        <v>191389.65</v>
      </c>
      <c r="P7" s="179">
        <v>138271.03</v>
      </c>
      <c r="Q7" s="179">
        <f aca="true" t="shared" si="6" ref="Q7:Q18">SUM(R7:S7)</f>
        <v>0</v>
      </c>
      <c r="R7" s="179">
        <v>0</v>
      </c>
      <c r="S7" s="179">
        <v>0</v>
      </c>
    </row>
    <row r="8" spans="1:19" s="163" customFormat="1" ht="19.5" customHeight="1">
      <c r="A8" s="177" t="s">
        <v>4</v>
      </c>
      <c r="B8" s="177" t="s">
        <v>4</v>
      </c>
      <c r="C8" s="178" t="s">
        <v>4</v>
      </c>
      <c r="D8" s="177" t="s">
        <v>81</v>
      </c>
      <c r="E8" s="179">
        <f t="shared" si="0"/>
        <v>2200577.8000000003</v>
      </c>
      <c r="F8" s="179">
        <f t="shared" si="1"/>
        <v>1870917.12</v>
      </c>
      <c r="G8" s="179">
        <f t="shared" si="2"/>
        <v>1870917.12</v>
      </c>
      <c r="H8" s="179">
        <v>1800917.12</v>
      </c>
      <c r="I8" s="179">
        <v>70000</v>
      </c>
      <c r="J8" s="179">
        <f t="shared" si="3"/>
        <v>0</v>
      </c>
      <c r="K8" s="179">
        <v>0</v>
      </c>
      <c r="L8" s="179">
        <v>0</v>
      </c>
      <c r="M8" s="179">
        <f t="shared" si="4"/>
        <v>329660.68</v>
      </c>
      <c r="N8" s="179">
        <f t="shared" si="5"/>
        <v>329660.68</v>
      </c>
      <c r="O8" s="179">
        <v>191389.65</v>
      </c>
      <c r="P8" s="179">
        <v>138271.03</v>
      </c>
      <c r="Q8" s="179">
        <f t="shared" si="6"/>
        <v>0</v>
      </c>
      <c r="R8" s="179">
        <v>0</v>
      </c>
      <c r="S8" s="179">
        <v>0</v>
      </c>
    </row>
    <row r="9" spans="1:19" s="163" customFormat="1" ht="19.5" customHeight="1">
      <c r="A9" s="177" t="s">
        <v>4</v>
      </c>
      <c r="B9" s="177" t="s">
        <v>4</v>
      </c>
      <c r="C9" s="178" t="s">
        <v>82</v>
      </c>
      <c r="D9" s="177" t="s">
        <v>83</v>
      </c>
      <c r="E9" s="179">
        <f t="shared" si="0"/>
        <v>2200577.8000000003</v>
      </c>
      <c r="F9" s="179">
        <f t="shared" si="1"/>
        <v>1870917.12</v>
      </c>
      <c r="G9" s="179">
        <f t="shared" si="2"/>
        <v>1870917.12</v>
      </c>
      <c r="H9" s="179">
        <v>1800917.12</v>
      </c>
      <c r="I9" s="179">
        <v>70000</v>
      </c>
      <c r="J9" s="179">
        <f t="shared" si="3"/>
        <v>0</v>
      </c>
      <c r="K9" s="179">
        <v>0</v>
      </c>
      <c r="L9" s="179">
        <v>0</v>
      </c>
      <c r="M9" s="179">
        <f t="shared" si="4"/>
        <v>329660.68</v>
      </c>
      <c r="N9" s="179">
        <f t="shared" si="5"/>
        <v>329660.68</v>
      </c>
      <c r="O9" s="179">
        <v>191389.65</v>
      </c>
      <c r="P9" s="179">
        <v>138271.03</v>
      </c>
      <c r="Q9" s="179">
        <f t="shared" si="6"/>
        <v>0</v>
      </c>
      <c r="R9" s="179">
        <v>0</v>
      </c>
      <c r="S9" s="179">
        <v>0</v>
      </c>
    </row>
    <row r="10" spans="1:19" s="163" customFormat="1" ht="19.5" customHeight="1">
      <c r="A10" s="177" t="s">
        <v>160</v>
      </c>
      <c r="B10" s="177" t="s">
        <v>4</v>
      </c>
      <c r="C10" s="178" t="s">
        <v>4</v>
      </c>
      <c r="D10" s="177" t="s">
        <v>161</v>
      </c>
      <c r="E10" s="179">
        <f t="shared" si="0"/>
        <v>1749269.8</v>
      </c>
      <c r="F10" s="179">
        <f t="shared" si="1"/>
        <v>1570349.12</v>
      </c>
      <c r="G10" s="179">
        <f t="shared" si="2"/>
        <v>1570349.12</v>
      </c>
      <c r="H10" s="179">
        <v>1500349.12</v>
      </c>
      <c r="I10" s="179">
        <v>70000</v>
      </c>
      <c r="J10" s="179">
        <f t="shared" si="3"/>
        <v>0</v>
      </c>
      <c r="K10" s="179">
        <v>0</v>
      </c>
      <c r="L10" s="179">
        <v>0</v>
      </c>
      <c r="M10" s="179">
        <f t="shared" si="4"/>
        <v>178920.68</v>
      </c>
      <c r="N10" s="179">
        <f t="shared" si="5"/>
        <v>178920.68</v>
      </c>
      <c r="O10" s="179">
        <v>146649.65</v>
      </c>
      <c r="P10" s="179">
        <v>32271.03</v>
      </c>
      <c r="Q10" s="179">
        <f t="shared" si="6"/>
        <v>0</v>
      </c>
      <c r="R10" s="179">
        <v>0</v>
      </c>
      <c r="S10" s="179">
        <v>0</v>
      </c>
    </row>
    <row r="11" spans="1:19" s="163" customFormat="1" ht="19.5" customHeight="1">
      <c r="A11" s="177" t="s">
        <v>162</v>
      </c>
      <c r="B11" s="177" t="s">
        <v>86</v>
      </c>
      <c r="C11" s="178" t="s">
        <v>87</v>
      </c>
      <c r="D11" s="177" t="s">
        <v>163</v>
      </c>
      <c r="E11" s="179">
        <f t="shared" si="0"/>
        <v>1390351.29</v>
      </c>
      <c r="F11" s="179">
        <f t="shared" si="1"/>
        <v>1305272.44</v>
      </c>
      <c r="G11" s="179">
        <f t="shared" si="2"/>
        <v>1305272.44</v>
      </c>
      <c r="H11" s="179">
        <v>1305272.44</v>
      </c>
      <c r="I11" s="179">
        <v>0</v>
      </c>
      <c r="J11" s="179">
        <f t="shared" si="3"/>
        <v>0</v>
      </c>
      <c r="K11" s="179">
        <v>0</v>
      </c>
      <c r="L11" s="179">
        <v>0</v>
      </c>
      <c r="M11" s="179">
        <f t="shared" si="4"/>
        <v>85078.85</v>
      </c>
      <c r="N11" s="179">
        <f t="shared" si="5"/>
        <v>85078.85</v>
      </c>
      <c r="O11" s="179">
        <v>85078.85</v>
      </c>
      <c r="P11" s="179">
        <v>0</v>
      </c>
      <c r="Q11" s="179">
        <f t="shared" si="6"/>
        <v>0</v>
      </c>
      <c r="R11" s="179">
        <v>0</v>
      </c>
      <c r="S11" s="179">
        <v>0</v>
      </c>
    </row>
    <row r="12" spans="1:19" s="163" customFormat="1" ht="19.5" customHeight="1">
      <c r="A12" s="177" t="s">
        <v>162</v>
      </c>
      <c r="B12" s="177" t="s">
        <v>85</v>
      </c>
      <c r="C12" s="178" t="s">
        <v>87</v>
      </c>
      <c r="D12" s="177" t="s">
        <v>164</v>
      </c>
      <c r="E12" s="179">
        <f t="shared" si="0"/>
        <v>358918.51</v>
      </c>
      <c r="F12" s="179">
        <f t="shared" si="1"/>
        <v>265076.68</v>
      </c>
      <c r="G12" s="179">
        <f t="shared" si="2"/>
        <v>265076.68</v>
      </c>
      <c r="H12" s="179">
        <v>195076.68</v>
      </c>
      <c r="I12" s="179">
        <v>70000</v>
      </c>
      <c r="J12" s="179">
        <f t="shared" si="3"/>
        <v>0</v>
      </c>
      <c r="K12" s="179">
        <v>0</v>
      </c>
      <c r="L12" s="179">
        <v>0</v>
      </c>
      <c r="M12" s="179">
        <f t="shared" si="4"/>
        <v>93841.83</v>
      </c>
      <c r="N12" s="179">
        <f t="shared" si="5"/>
        <v>93841.83</v>
      </c>
      <c r="O12" s="179">
        <v>61570.8</v>
      </c>
      <c r="P12" s="179">
        <v>32271.03</v>
      </c>
      <c r="Q12" s="179">
        <f t="shared" si="6"/>
        <v>0</v>
      </c>
      <c r="R12" s="179">
        <v>0</v>
      </c>
      <c r="S12" s="179">
        <v>0</v>
      </c>
    </row>
    <row r="13" spans="1:19" s="163" customFormat="1" ht="19.5" customHeight="1">
      <c r="A13" s="177" t="s">
        <v>165</v>
      </c>
      <c r="B13" s="177" t="s">
        <v>4</v>
      </c>
      <c r="C13" s="178" t="s">
        <v>4</v>
      </c>
      <c r="D13" s="177" t="s">
        <v>166</v>
      </c>
      <c r="E13" s="179">
        <f t="shared" si="0"/>
        <v>106000</v>
      </c>
      <c r="F13" s="179">
        <f t="shared" si="1"/>
        <v>0</v>
      </c>
      <c r="G13" s="179">
        <f t="shared" si="2"/>
        <v>0</v>
      </c>
      <c r="H13" s="179">
        <v>0</v>
      </c>
      <c r="I13" s="179">
        <v>0</v>
      </c>
      <c r="J13" s="179">
        <f t="shared" si="3"/>
        <v>0</v>
      </c>
      <c r="K13" s="179">
        <v>0</v>
      </c>
      <c r="L13" s="179">
        <v>0</v>
      </c>
      <c r="M13" s="179">
        <f t="shared" si="4"/>
        <v>106000</v>
      </c>
      <c r="N13" s="179">
        <f t="shared" si="5"/>
        <v>106000</v>
      </c>
      <c r="O13" s="179">
        <v>0</v>
      </c>
      <c r="P13" s="179">
        <v>106000</v>
      </c>
      <c r="Q13" s="179">
        <f t="shared" si="6"/>
        <v>0</v>
      </c>
      <c r="R13" s="179">
        <v>0</v>
      </c>
      <c r="S13" s="179">
        <v>0</v>
      </c>
    </row>
    <row r="14" spans="1:19" s="163" customFormat="1" ht="19.5" customHeight="1">
      <c r="A14" s="177" t="s">
        <v>167</v>
      </c>
      <c r="B14" s="177" t="s">
        <v>86</v>
      </c>
      <c r="C14" s="178" t="s">
        <v>87</v>
      </c>
      <c r="D14" s="177" t="s">
        <v>168</v>
      </c>
      <c r="E14" s="179">
        <f t="shared" si="0"/>
        <v>106000</v>
      </c>
      <c r="F14" s="179">
        <f t="shared" si="1"/>
        <v>0</v>
      </c>
      <c r="G14" s="179">
        <f t="shared" si="2"/>
        <v>0</v>
      </c>
      <c r="H14" s="179">
        <v>0</v>
      </c>
      <c r="I14" s="179">
        <v>0</v>
      </c>
      <c r="J14" s="179">
        <f t="shared" si="3"/>
        <v>0</v>
      </c>
      <c r="K14" s="179">
        <v>0</v>
      </c>
      <c r="L14" s="179">
        <v>0</v>
      </c>
      <c r="M14" s="179">
        <f t="shared" si="4"/>
        <v>106000</v>
      </c>
      <c r="N14" s="179">
        <f t="shared" si="5"/>
        <v>106000</v>
      </c>
      <c r="O14" s="179">
        <v>0</v>
      </c>
      <c r="P14" s="179">
        <v>106000</v>
      </c>
      <c r="Q14" s="179">
        <f t="shared" si="6"/>
        <v>0</v>
      </c>
      <c r="R14" s="179">
        <v>0</v>
      </c>
      <c r="S14" s="179">
        <v>0</v>
      </c>
    </row>
    <row r="15" spans="1:19" s="163" customFormat="1" ht="19.5" customHeight="1">
      <c r="A15" s="177" t="s">
        <v>169</v>
      </c>
      <c r="B15" s="177" t="s">
        <v>4</v>
      </c>
      <c r="C15" s="178" t="s">
        <v>4</v>
      </c>
      <c r="D15" s="177" t="s">
        <v>170</v>
      </c>
      <c r="E15" s="179">
        <f t="shared" si="0"/>
        <v>345308</v>
      </c>
      <c r="F15" s="179">
        <f t="shared" si="1"/>
        <v>300568</v>
      </c>
      <c r="G15" s="179">
        <f t="shared" si="2"/>
        <v>300568</v>
      </c>
      <c r="H15" s="179">
        <v>300568</v>
      </c>
      <c r="I15" s="179">
        <v>0</v>
      </c>
      <c r="J15" s="179">
        <f t="shared" si="3"/>
        <v>0</v>
      </c>
      <c r="K15" s="179">
        <v>0</v>
      </c>
      <c r="L15" s="179">
        <v>0</v>
      </c>
      <c r="M15" s="179">
        <f t="shared" si="4"/>
        <v>44740</v>
      </c>
      <c r="N15" s="179">
        <f t="shared" si="5"/>
        <v>44740</v>
      </c>
      <c r="O15" s="179">
        <v>44740</v>
      </c>
      <c r="P15" s="179">
        <v>0</v>
      </c>
      <c r="Q15" s="179">
        <f t="shared" si="6"/>
        <v>0</v>
      </c>
      <c r="R15" s="179">
        <v>0</v>
      </c>
      <c r="S15" s="179">
        <v>0</v>
      </c>
    </row>
    <row r="16" spans="1:19" s="163" customFormat="1" ht="19.5" customHeight="1">
      <c r="A16" s="177" t="s">
        <v>171</v>
      </c>
      <c r="B16" s="177" t="s">
        <v>86</v>
      </c>
      <c r="C16" s="178" t="s">
        <v>87</v>
      </c>
      <c r="D16" s="177" t="s">
        <v>172</v>
      </c>
      <c r="E16" s="179">
        <f t="shared" si="0"/>
        <v>24940</v>
      </c>
      <c r="F16" s="179">
        <f t="shared" si="1"/>
        <v>23328</v>
      </c>
      <c r="G16" s="179">
        <f t="shared" si="2"/>
        <v>23328</v>
      </c>
      <c r="H16" s="179">
        <v>23328</v>
      </c>
      <c r="I16" s="179">
        <v>0</v>
      </c>
      <c r="J16" s="179">
        <f t="shared" si="3"/>
        <v>0</v>
      </c>
      <c r="K16" s="179">
        <v>0</v>
      </c>
      <c r="L16" s="179">
        <v>0</v>
      </c>
      <c r="M16" s="179">
        <f t="shared" si="4"/>
        <v>1612</v>
      </c>
      <c r="N16" s="179">
        <f t="shared" si="5"/>
        <v>1612</v>
      </c>
      <c r="O16" s="179">
        <v>1612</v>
      </c>
      <c r="P16" s="179">
        <v>0</v>
      </c>
      <c r="Q16" s="179">
        <f t="shared" si="6"/>
        <v>0</v>
      </c>
      <c r="R16" s="179">
        <v>0</v>
      </c>
      <c r="S16" s="179">
        <v>0</v>
      </c>
    </row>
    <row r="17" spans="1:19" s="163" customFormat="1" ht="19.5" customHeight="1">
      <c r="A17" s="177" t="s">
        <v>171</v>
      </c>
      <c r="B17" s="177" t="s">
        <v>91</v>
      </c>
      <c r="C17" s="178" t="s">
        <v>87</v>
      </c>
      <c r="D17" s="177" t="s">
        <v>173</v>
      </c>
      <c r="E17" s="179">
        <f t="shared" si="0"/>
        <v>277368</v>
      </c>
      <c r="F17" s="179">
        <f t="shared" si="1"/>
        <v>234240</v>
      </c>
      <c r="G17" s="179">
        <f t="shared" si="2"/>
        <v>234240</v>
      </c>
      <c r="H17" s="179">
        <v>234240</v>
      </c>
      <c r="I17" s="179">
        <v>0</v>
      </c>
      <c r="J17" s="179">
        <f t="shared" si="3"/>
        <v>0</v>
      </c>
      <c r="K17" s="179">
        <v>0</v>
      </c>
      <c r="L17" s="179">
        <v>0</v>
      </c>
      <c r="M17" s="179">
        <f t="shared" si="4"/>
        <v>43128</v>
      </c>
      <c r="N17" s="179">
        <f t="shared" si="5"/>
        <v>43128</v>
      </c>
      <c r="O17" s="179">
        <v>43128</v>
      </c>
      <c r="P17" s="179">
        <v>0</v>
      </c>
      <c r="Q17" s="179">
        <f t="shared" si="6"/>
        <v>0</v>
      </c>
      <c r="R17" s="179">
        <v>0</v>
      </c>
      <c r="S17" s="179">
        <v>0</v>
      </c>
    </row>
    <row r="18" spans="1:19" s="163" customFormat="1" ht="19.5" customHeight="1">
      <c r="A18" s="177" t="s">
        <v>171</v>
      </c>
      <c r="B18" s="177" t="s">
        <v>174</v>
      </c>
      <c r="C18" s="178" t="s">
        <v>87</v>
      </c>
      <c r="D18" s="177" t="s">
        <v>175</v>
      </c>
      <c r="E18" s="179">
        <f t="shared" si="0"/>
        <v>43000</v>
      </c>
      <c r="F18" s="179">
        <f t="shared" si="1"/>
        <v>43000</v>
      </c>
      <c r="G18" s="179">
        <f t="shared" si="2"/>
        <v>43000</v>
      </c>
      <c r="H18" s="179">
        <v>43000</v>
      </c>
      <c r="I18" s="179">
        <v>0</v>
      </c>
      <c r="J18" s="179">
        <f t="shared" si="3"/>
        <v>0</v>
      </c>
      <c r="K18" s="179">
        <v>0</v>
      </c>
      <c r="L18" s="179">
        <v>0</v>
      </c>
      <c r="M18" s="179">
        <f t="shared" si="4"/>
        <v>0</v>
      </c>
      <c r="N18" s="179">
        <f t="shared" si="5"/>
        <v>0</v>
      </c>
      <c r="O18" s="179">
        <v>0</v>
      </c>
      <c r="P18" s="179">
        <v>0</v>
      </c>
      <c r="Q18" s="179">
        <f t="shared" si="6"/>
        <v>0</v>
      </c>
      <c r="R18" s="179">
        <v>0</v>
      </c>
      <c r="S18" s="179">
        <v>0</v>
      </c>
    </row>
  </sheetData>
  <sheetProtection/>
  <mergeCells count="17">
    <mergeCell ref="A3:F3"/>
    <mergeCell ref="G3:Q3"/>
    <mergeCell ref="R3:S3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  <mergeCell ref="A1:S2"/>
  </mergeCells>
  <printOptions horizontalCentered="1"/>
  <pageMargins left="0.39375001192092896" right="0.39375001192092896" top="0.39375001192092896" bottom="0.39375001192092896" header="0" footer="0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5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69.66015625" style="0" customWidth="1"/>
    <col min="5" max="5" width="25.66015625" style="0" customWidth="1"/>
    <col min="6" max="113" width="19.5" style="0" customWidth="1"/>
    <col min="114" max="16384" width="9.33203125" style="0" bestFit="1" customWidth="1"/>
  </cols>
  <sheetData>
    <row r="1" spans="1:113" ht="19.5" customHeight="1">
      <c r="A1" s="73"/>
      <c r="B1" s="74"/>
      <c r="C1" s="74"/>
      <c r="D1" s="74"/>
      <c r="DI1" s="75" t="s">
        <v>176</v>
      </c>
    </row>
    <row r="2" spans="1:113" ht="19.5" customHeight="1">
      <c r="A2" s="76" t="s">
        <v>177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</row>
    <row r="3" spans="1:113" ht="19.5" customHeight="1">
      <c r="A3" s="77" t="s">
        <v>3</v>
      </c>
      <c r="B3" s="77"/>
      <c r="C3" s="77"/>
      <c r="D3" s="77" t="s">
        <v>178</v>
      </c>
      <c r="E3" s="141"/>
      <c r="F3" s="142"/>
      <c r="DI3" s="75" t="s">
        <v>5</v>
      </c>
    </row>
    <row r="4" spans="1:113" ht="16.5" customHeight="1">
      <c r="A4" s="143" t="s">
        <v>57</v>
      </c>
      <c r="B4" s="144"/>
      <c r="C4" s="144"/>
      <c r="D4" s="145"/>
      <c r="E4" s="106" t="s">
        <v>58</v>
      </c>
      <c r="F4" s="146" t="s">
        <v>179</v>
      </c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9"/>
      <c r="T4" s="146" t="s">
        <v>180</v>
      </c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9"/>
      <c r="AV4" s="146" t="s">
        <v>181</v>
      </c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50"/>
      <c r="BH4" s="149"/>
      <c r="BI4" s="146" t="s">
        <v>182</v>
      </c>
      <c r="BJ4" s="147"/>
      <c r="BK4" s="147"/>
      <c r="BL4" s="147"/>
      <c r="BM4" s="149"/>
      <c r="BN4" s="146" t="s">
        <v>183</v>
      </c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9"/>
      <c r="CA4" s="146" t="s">
        <v>184</v>
      </c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9"/>
      <c r="CS4" s="157" t="s">
        <v>185</v>
      </c>
      <c r="CT4" s="158"/>
      <c r="CU4" s="159"/>
      <c r="CV4" s="157" t="s">
        <v>186</v>
      </c>
      <c r="CW4" s="158"/>
      <c r="CX4" s="158"/>
      <c r="CY4" s="158"/>
      <c r="CZ4" s="158"/>
      <c r="DA4" s="159"/>
      <c r="DB4" s="157" t="s">
        <v>187</v>
      </c>
      <c r="DC4" s="158"/>
      <c r="DD4" s="159"/>
      <c r="DE4" s="146" t="s">
        <v>188</v>
      </c>
      <c r="DF4" s="147"/>
      <c r="DG4" s="147"/>
      <c r="DH4" s="150"/>
      <c r="DI4" s="149"/>
    </row>
    <row r="5" spans="1:113" ht="15" customHeight="1">
      <c r="A5" s="85" t="s">
        <v>68</v>
      </c>
      <c r="B5" s="86"/>
      <c r="C5" s="87"/>
      <c r="D5" s="106" t="s">
        <v>189</v>
      </c>
      <c r="E5" s="90"/>
      <c r="F5" s="148" t="s">
        <v>73</v>
      </c>
      <c r="G5" s="148" t="s">
        <v>190</v>
      </c>
      <c r="H5" s="148" t="s">
        <v>191</v>
      </c>
      <c r="I5" s="148" t="s">
        <v>192</v>
      </c>
      <c r="J5" s="148" t="s">
        <v>193</v>
      </c>
      <c r="K5" s="148" t="s">
        <v>194</v>
      </c>
      <c r="L5" s="148" t="s">
        <v>195</v>
      </c>
      <c r="M5" s="148" t="s">
        <v>196</v>
      </c>
      <c r="N5" s="148" t="s">
        <v>197</v>
      </c>
      <c r="O5" s="148" t="s">
        <v>198</v>
      </c>
      <c r="P5" s="148" t="s">
        <v>199</v>
      </c>
      <c r="Q5" s="148" t="s">
        <v>200</v>
      </c>
      <c r="R5" s="148" t="s">
        <v>201</v>
      </c>
      <c r="S5" s="148" t="s">
        <v>202</v>
      </c>
      <c r="T5" s="148" t="s">
        <v>73</v>
      </c>
      <c r="U5" s="148" t="s">
        <v>203</v>
      </c>
      <c r="V5" s="148" t="s">
        <v>204</v>
      </c>
      <c r="W5" s="148" t="s">
        <v>205</v>
      </c>
      <c r="X5" s="148" t="s">
        <v>206</v>
      </c>
      <c r="Y5" s="148" t="s">
        <v>207</v>
      </c>
      <c r="Z5" s="148" t="s">
        <v>208</v>
      </c>
      <c r="AA5" s="148" t="s">
        <v>209</v>
      </c>
      <c r="AB5" s="148" t="s">
        <v>210</v>
      </c>
      <c r="AC5" s="148" t="s">
        <v>211</v>
      </c>
      <c r="AD5" s="148" t="s">
        <v>212</v>
      </c>
      <c r="AE5" s="148" t="s">
        <v>213</v>
      </c>
      <c r="AF5" s="148" t="s">
        <v>214</v>
      </c>
      <c r="AG5" s="148" t="s">
        <v>215</v>
      </c>
      <c r="AH5" s="148" t="s">
        <v>216</v>
      </c>
      <c r="AI5" s="148" t="s">
        <v>217</v>
      </c>
      <c r="AJ5" s="148" t="s">
        <v>218</v>
      </c>
      <c r="AK5" s="148" t="s">
        <v>219</v>
      </c>
      <c r="AL5" s="148" t="s">
        <v>220</v>
      </c>
      <c r="AM5" s="148" t="s">
        <v>221</v>
      </c>
      <c r="AN5" s="148" t="s">
        <v>222</v>
      </c>
      <c r="AO5" s="148" t="s">
        <v>223</v>
      </c>
      <c r="AP5" s="148" t="s">
        <v>224</v>
      </c>
      <c r="AQ5" s="148" t="s">
        <v>225</v>
      </c>
      <c r="AR5" s="148" t="s">
        <v>226</v>
      </c>
      <c r="AS5" s="148" t="s">
        <v>227</v>
      </c>
      <c r="AT5" s="148" t="s">
        <v>228</v>
      </c>
      <c r="AU5" s="148" t="s">
        <v>229</v>
      </c>
      <c r="AV5" s="148" t="s">
        <v>73</v>
      </c>
      <c r="AW5" s="148" t="s">
        <v>230</v>
      </c>
      <c r="AX5" s="148" t="s">
        <v>231</v>
      </c>
      <c r="AY5" s="148" t="s">
        <v>232</v>
      </c>
      <c r="AZ5" s="148" t="s">
        <v>233</v>
      </c>
      <c r="BA5" s="148" t="s">
        <v>234</v>
      </c>
      <c r="BB5" s="148" t="s">
        <v>235</v>
      </c>
      <c r="BC5" s="148" t="s">
        <v>236</v>
      </c>
      <c r="BD5" s="148" t="s">
        <v>237</v>
      </c>
      <c r="BE5" s="148" t="s">
        <v>238</v>
      </c>
      <c r="BF5" s="151" t="s">
        <v>239</v>
      </c>
      <c r="BG5" s="152" t="s">
        <v>240</v>
      </c>
      <c r="BH5" s="136" t="s">
        <v>241</v>
      </c>
      <c r="BI5" s="89" t="s">
        <v>73</v>
      </c>
      <c r="BJ5" s="89" t="s">
        <v>242</v>
      </c>
      <c r="BK5" s="89" t="s">
        <v>243</v>
      </c>
      <c r="BL5" s="89" t="s">
        <v>244</v>
      </c>
      <c r="BM5" s="89" t="s">
        <v>245</v>
      </c>
      <c r="BN5" s="148" t="s">
        <v>73</v>
      </c>
      <c r="BO5" s="148" t="s">
        <v>246</v>
      </c>
      <c r="BP5" s="148" t="s">
        <v>247</v>
      </c>
      <c r="BQ5" s="148" t="s">
        <v>248</v>
      </c>
      <c r="BR5" s="148" t="s">
        <v>249</v>
      </c>
      <c r="BS5" s="148" t="s">
        <v>250</v>
      </c>
      <c r="BT5" s="148" t="s">
        <v>251</v>
      </c>
      <c r="BU5" s="148" t="s">
        <v>252</v>
      </c>
      <c r="BV5" s="148" t="s">
        <v>253</v>
      </c>
      <c r="BW5" s="148" t="s">
        <v>254</v>
      </c>
      <c r="BX5" s="156" t="s">
        <v>255</v>
      </c>
      <c r="BY5" s="156" t="s">
        <v>256</v>
      </c>
      <c r="BZ5" s="148" t="s">
        <v>257</v>
      </c>
      <c r="CA5" s="148" t="s">
        <v>73</v>
      </c>
      <c r="CB5" s="148" t="s">
        <v>246</v>
      </c>
      <c r="CC5" s="148" t="s">
        <v>247</v>
      </c>
      <c r="CD5" s="148" t="s">
        <v>248</v>
      </c>
      <c r="CE5" s="148" t="s">
        <v>249</v>
      </c>
      <c r="CF5" s="148" t="s">
        <v>250</v>
      </c>
      <c r="CG5" s="148" t="s">
        <v>251</v>
      </c>
      <c r="CH5" s="148" t="s">
        <v>252</v>
      </c>
      <c r="CI5" s="148" t="s">
        <v>258</v>
      </c>
      <c r="CJ5" s="148" t="s">
        <v>259</v>
      </c>
      <c r="CK5" s="148" t="s">
        <v>260</v>
      </c>
      <c r="CL5" s="148" t="s">
        <v>261</v>
      </c>
      <c r="CM5" s="148" t="s">
        <v>253</v>
      </c>
      <c r="CN5" s="148" t="s">
        <v>254</v>
      </c>
      <c r="CO5" s="148" t="s">
        <v>262</v>
      </c>
      <c r="CP5" s="156" t="s">
        <v>255</v>
      </c>
      <c r="CQ5" s="156" t="s">
        <v>256</v>
      </c>
      <c r="CR5" s="148" t="s">
        <v>263</v>
      </c>
      <c r="CS5" s="156" t="s">
        <v>73</v>
      </c>
      <c r="CT5" s="156" t="s">
        <v>264</v>
      </c>
      <c r="CU5" s="148" t="s">
        <v>265</v>
      </c>
      <c r="CV5" s="156" t="s">
        <v>73</v>
      </c>
      <c r="CW5" s="156" t="s">
        <v>264</v>
      </c>
      <c r="CX5" s="148" t="s">
        <v>266</v>
      </c>
      <c r="CY5" s="156" t="s">
        <v>267</v>
      </c>
      <c r="CZ5" s="156" t="s">
        <v>268</v>
      </c>
      <c r="DA5" s="89" t="s">
        <v>265</v>
      </c>
      <c r="DB5" s="156" t="s">
        <v>73</v>
      </c>
      <c r="DC5" s="156" t="s">
        <v>187</v>
      </c>
      <c r="DD5" s="156" t="s">
        <v>269</v>
      </c>
      <c r="DE5" s="148" t="s">
        <v>73</v>
      </c>
      <c r="DF5" s="148" t="s">
        <v>270</v>
      </c>
      <c r="DG5" s="151" t="s">
        <v>271</v>
      </c>
      <c r="DH5" s="152" t="s">
        <v>272</v>
      </c>
      <c r="DI5" s="161" t="s">
        <v>188</v>
      </c>
    </row>
    <row r="6" spans="1:113" ht="21.75" customHeight="1">
      <c r="A6" s="92" t="s">
        <v>78</v>
      </c>
      <c r="B6" s="91" t="s">
        <v>79</v>
      </c>
      <c r="C6" s="93" t="s">
        <v>80</v>
      </c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153"/>
      <c r="BG6" s="154"/>
      <c r="BH6" s="155"/>
      <c r="BI6" s="95"/>
      <c r="BJ6" s="95"/>
      <c r="BK6" s="95"/>
      <c r="BL6" s="95"/>
      <c r="BM6" s="95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116"/>
      <c r="BY6" s="11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116"/>
      <c r="CQ6" s="116"/>
      <c r="CR6" s="96"/>
      <c r="CS6" s="116"/>
      <c r="CT6" s="116"/>
      <c r="CU6" s="96"/>
      <c r="CV6" s="116"/>
      <c r="CW6" s="116"/>
      <c r="CX6" s="96"/>
      <c r="CY6" s="116"/>
      <c r="CZ6" s="116"/>
      <c r="DA6" s="95"/>
      <c r="DB6" s="116"/>
      <c r="DC6" s="116"/>
      <c r="DD6" s="116"/>
      <c r="DE6" s="96"/>
      <c r="DF6" s="96"/>
      <c r="DG6" s="153"/>
      <c r="DH6" s="154"/>
      <c r="DI6" s="162"/>
    </row>
    <row r="7" spans="1:113" ht="19.5" customHeight="1">
      <c r="A7" s="128" t="s">
        <v>4</v>
      </c>
      <c r="B7" s="128" t="s">
        <v>4</v>
      </c>
      <c r="C7" s="128" t="s">
        <v>4</v>
      </c>
      <c r="D7" s="117" t="s">
        <v>58</v>
      </c>
      <c r="E7" s="118">
        <f aca="true" t="shared" si="0" ref="E7">SUM(F7,T7,AV7,BI7,BN7,CA7,CS7,CV7,DB7,DE7)</f>
        <v>1870917.12</v>
      </c>
      <c r="F7" s="119">
        <f aca="true" t="shared" si="1" ref="F7:F15">SUM(G7:S7)</f>
        <v>1305272.4400000002</v>
      </c>
      <c r="G7" s="119">
        <v>500028</v>
      </c>
      <c r="H7" s="119">
        <v>86484</v>
      </c>
      <c r="I7" s="119">
        <v>1500</v>
      </c>
      <c r="J7" s="119">
        <v>0</v>
      </c>
      <c r="K7" s="119">
        <v>338724</v>
      </c>
      <c r="L7" s="119">
        <v>136389.12</v>
      </c>
      <c r="M7" s="119">
        <v>0</v>
      </c>
      <c r="N7" s="119">
        <v>68194.56</v>
      </c>
      <c r="O7" s="120">
        <v>0</v>
      </c>
      <c r="P7" s="120">
        <v>9376.76</v>
      </c>
      <c r="Q7" s="120">
        <v>85243</v>
      </c>
      <c r="R7" s="120">
        <v>0</v>
      </c>
      <c r="S7" s="120">
        <v>79333</v>
      </c>
      <c r="T7" s="120">
        <f aca="true" t="shared" si="2" ref="T7:T15">SUM(U7:AU7)</f>
        <v>265076.68</v>
      </c>
      <c r="U7" s="120">
        <v>23300</v>
      </c>
      <c r="V7" s="120">
        <v>5000</v>
      </c>
      <c r="W7" s="120">
        <v>4000</v>
      </c>
      <c r="X7" s="120">
        <v>2000</v>
      </c>
      <c r="Y7" s="120">
        <v>5000</v>
      </c>
      <c r="Z7" s="120">
        <v>5000</v>
      </c>
      <c r="AA7" s="120">
        <v>6000</v>
      </c>
      <c r="AB7" s="120">
        <v>0</v>
      </c>
      <c r="AC7" s="120">
        <v>0</v>
      </c>
      <c r="AD7" s="120">
        <v>16950</v>
      </c>
      <c r="AE7" s="120">
        <v>0</v>
      </c>
      <c r="AF7" s="120">
        <v>61600</v>
      </c>
      <c r="AG7" s="120">
        <v>0</v>
      </c>
      <c r="AH7" s="120">
        <v>0</v>
      </c>
      <c r="AI7" s="120">
        <v>5000</v>
      </c>
      <c r="AJ7" s="120">
        <v>4750</v>
      </c>
      <c r="AK7" s="120">
        <v>0</v>
      </c>
      <c r="AL7" s="120">
        <v>0</v>
      </c>
      <c r="AM7" s="120">
        <v>0</v>
      </c>
      <c r="AN7" s="120">
        <v>31400</v>
      </c>
      <c r="AO7" s="120">
        <v>0</v>
      </c>
      <c r="AP7" s="120">
        <v>6164.52</v>
      </c>
      <c r="AQ7" s="120">
        <v>10274.16</v>
      </c>
      <c r="AR7" s="120">
        <v>0</v>
      </c>
      <c r="AS7" s="120">
        <v>0</v>
      </c>
      <c r="AT7" s="120">
        <v>0</v>
      </c>
      <c r="AU7" s="120">
        <v>78638</v>
      </c>
      <c r="AV7" s="120">
        <f aca="true" t="shared" si="3" ref="AV7:AV15">SUM(AW7:BH7)</f>
        <v>300568</v>
      </c>
      <c r="AW7" s="120">
        <v>0</v>
      </c>
      <c r="AX7" s="120">
        <v>234240</v>
      </c>
      <c r="AY7" s="120">
        <v>0</v>
      </c>
      <c r="AZ7" s="120">
        <v>0</v>
      </c>
      <c r="BA7" s="120">
        <v>23328</v>
      </c>
      <c r="BB7" s="120">
        <v>0</v>
      </c>
      <c r="BC7" s="120">
        <v>0</v>
      </c>
      <c r="BD7" s="120">
        <v>0</v>
      </c>
      <c r="BE7" s="120">
        <v>0</v>
      </c>
      <c r="BF7" s="120">
        <v>0</v>
      </c>
      <c r="BG7" s="120" t="s">
        <v>273</v>
      </c>
      <c r="BH7" s="120">
        <v>43000</v>
      </c>
      <c r="BI7" s="120">
        <f aca="true" t="shared" si="4" ref="BI7:BI15">SUM(BJ7:BM7)</f>
        <v>0</v>
      </c>
      <c r="BJ7" s="120">
        <v>0</v>
      </c>
      <c r="BK7" s="120">
        <v>0</v>
      </c>
      <c r="BL7" s="120">
        <v>0</v>
      </c>
      <c r="BM7" s="120">
        <v>0</v>
      </c>
      <c r="BN7" s="120">
        <f aca="true" t="shared" si="5" ref="BN7:BN15">SUM(BO7:BZ7)</f>
        <v>0</v>
      </c>
      <c r="BO7" s="120">
        <v>0</v>
      </c>
      <c r="BP7" s="120">
        <v>0</v>
      </c>
      <c r="BQ7" s="120">
        <v>0</v>
      </c>
      <c r="BR7" s="120">
        <v>0</v>
      </c>
      <c r="BS7" s="120">
        <v>0</v>
      </c>
      <c r="BT7" s="120">
        <v>0</v>
      </c>
      <c r="BU7" s="120">
        <v>0</v>
      </c>
      <c r="BV7" s="120">
        <v>0</v>
      </c>
      <c r="BW7" s="120">
        <v>0</v>
      </c>
      <c r="BX7" s="120">
        <v>0</v>
      </c>
      <c r="BY7" s="120">
        <v>0</v>
      </c>
      <c r="BZ7" s="120">
        <v>0</v>
      </c>
      <c r="CA7" s="120">
        <f aca="true" t="shared" si="6" ref="CA7:CA15">SUM(CB7:CN7)</f>
        <v>0</v>
      </c>
      <c r="CB7" s="120">
        <v>0</v>
      </c>
      <c r="CC7" s="120">
        <v>0</v>
      </c>
      <c r="CD7" s="120">
        <v>0</v>
      </c>
      <c r="CE7" s="120">
        <v>0</v>
      </c>
      <c r="CF7" s="120">
        <v>0</v>
      </c>
      <c r="CG7" s="120">
        <v>0</v>
      </c>
      <c r="CH7" s="120">
        <v>0</v>
      </c>
      <c r="CI7" s="120">
        <v>0</v>
      </c>
      <c r="CJ7" s="120">
        <v>0</v>
      </c>
      <c r="CK7" s="120">
        <v>0</v>
      </c>
      <c r="CL7" s="120">
        <v>0</v>
      </c>
      <c r="CM7" s="120">
        <v>0</v>
      </c>
      <c r="CN7" s="120">
        <v>0</v>
      </c>
      <c r="CO7" s="120">
        <f aca="true" t="shared" si="7" ref="CO7:CO15">SUM(CP7:CR7)</f>
        <v>0</v>
      </c>
      <c r="CP7" s="120">
        <v>0</v>
      </c>
      <c r="CQ7" s="120">
        <v>0</v>
      </c>
      <c r="CR7" s="120">
        <v>0</v>
      </c>
      <c r="CS7" s="120">
        <f aca="true" t="shared" si="8" ref="CS7:CS15">SUM(CT7,CU7)</f>
        <v>0</v>
      </c>
      <c r="CT7" s="120">
        <v>0</v>
      </c>
      <c r="CU7" s="120">
        <v>0</v>
      </c>
      <c r="CV7" s="120">
        <f aca="true" t="shared" si="9" ref="CV7:CV15">SUM(CW7:DA7)</f>
        <v>0</v>
      </c>
      <c r="CW7" s="120">
        <v>0</v>
      </c>
      <c r="CX7" s="120">
        <v>0</v>
      </c>
      <c r="CY7" s="120">
        <v>0</v>
      </c>
      <c r="CZ7" s="120">
        <v>0</v>
      </c>
      <c r="DA7" s="120">
        <v>0</v>
      </c>
      <c r="DB7" s="120">
        <f aca="true" t="shared" si="10" ref="DB7:DB15">SUM(DC7,DD7)</f>
        <v>0</v>
      </c>
      <c r="DC7" s="120">
        <v>0</v>
      </c>
      <c r="DD7" s="120">
        <v>0</v>
      </c>
      <c r="DE7" s="120">
        <f aca="true" t="shared" si="11" ref="DE7:DE15">SUM(DF7:DI7)</f>
        <v>0</v>
      </c>
      <c r="DF7" s="120">
        <v>0</v>
      </c>
      <c r="DG7" s="120">
        <v>0</v>
      </c>
      <c r="DH7" s="160">
        <v>0</v>
      </c>
      <c r="DI7" s="101">
        <v>0</v>
      </c>
    </row>
    <row r="8" spans="1:113" ht="19.5" customHeight="1">
      <c r="A8" s="128" t="s">
        <v>4</v>
      </c>
      <c r="B8" s="128" t="s">
        <v>4</v>
      </c>
      <c r="C8" s="128" t="s">
        <v>4</v>
      </c>
      <c r="D8" s="117" t="s">
        <v>81</v>
      </c>
      <c r="E8" s="118">
        <f aca="true" t="shared" si="12" ref="E8">SUM(F8,T8,AV8,BI8,BN8,CA8,CS8,CV8,DB8,DE8)</f>
        <v>1870917.12</v>
      </c>
      <c r="F8" s="119">
        <f t="shared" si="1"/>
        <v>1305272.4400000002</v>
      </c>
      <c r="G8" s="119">
        <v>500028</v>
      </c>
      <c r="H8" s="119">
        <v>86484</v>
      </c>
      <c r="I8" s="119">
        <v>1500</v>
      </c>
      <c r="J8" s="119">
        <v>0</v>
      </c>
      <c r="K8" s="119">
        <v>338724</v>
      </c>
      <c r="L8" s="119">
        <v>136389.12</v>
      </c>
      <c r="M8" s="119">
        <v>0</v>
      </c>
      <c r="N8" s="119">
        <v>68194.56</v>
      </c>
      <c r="O8" s="120">
        <v>0</v>
      </c>
      <c r="P8" s="120">
        <v>9376.76</v>
      </c>
      <c r="Q8" s="120">
        <v>85243</v>
      </c>
      <c r="R8" s="120">
        <v>0</v>
      </c>
      <c r="S8" s="120">
        <v>79333</v>
      </c>
      <c r="T8" s="120">
        <f t="shared" si="2"/>
        <v>265076.68</v>
      </c>
      <c r="U8" s="120">
        <v>23300</v>
      </c>
      <c r="V8" s="120">
        <v>5000</v>
      </c>
      <c r="W8" s="120">
        <v>4000</v>
      </c>
      <c r="X8" s="120">
        <v>2000</v>
      </c>
      <c r="Y8" s="120">
        <v>5000</v>
      </c>
      <c r="Z8" s="120">
        <v>5000</v>
      </c>
      <c r="AA8" s="120">
        <v>6000</v>
      </c>
      <c r="AB8" s="120">
        <v>0</v>
      </c>
      <c r="AC8" s="120">
        <v>0</v>
      </c>
      <c r="AD8" s="120">
        <v>16950</v>
      </c>
      <c r="AE8" s="120">
        <v>0</v>
      </c>
      <c r="AF8" s="120">
        <v>61600</v>
      </c>
      <c r="AG8" s="120">
        <v>0</v>
      </c>
      <c r="AH8" s="120">
        <v>0</v>
      </c>
      <c r="AI8" s="120">
        <v>5000</v>
      </c>
      <c r="AJ8" s="120">
        <v>4750</v>
      </c>
      <c r="AK8" s="120">
        <v>0</v>
      </c>
      <c r="AL8" s="120">
        <v>0</v>
      </c>
      <c r="AM8" s="120">
        <v>0</v>
      </c>
      <c r="AN8" s="120">
        <v>31400</v>
      </c>
      <c r="AO8" s="120">
        <v>0</v>
      </c>
      <c r="AP8" s="120">
        <v>6164.52</v>
      </c>
      <c r="AQ8" s="120">
        <v>10274.16</v>
      </c>
      <c r="AR8" s="120">
        <v>0</v>
      </c>
      <c r="AS8" s="120">
        <v>0</v>
      </c>
      <c r="AT8" s="120">
        <v>0</v>
      </c>
      <c r="AU8" s="120">
        <v>78638</v>
      </c>
      <c r="AV8" s="120">
        <f t="shared" si="3"/>
        <v>300568</v>
      </c>
      <c r="AW8" s="120">
        <v>0</v>
      </c>
      <c r="AX8" s="120">
        <v>234240</v>
      </c>
      <c r="AY8" s="120">
        <v>0</v>
      </c>
      <c r="AZ8" s="120">
        <v>0</v>
      </c>
      <c r="BA8" s="120">
        <v>23328</v>
      </c>
      <c r="BB8" s="120">
        <v>0</v>
      </c>
      <c r="BC8" s="120">
        <v>0</v>
      </c>
      <c r="BD8" s="120">
        <v>0</v>
      </c>
      <c r="BE8" s="120">
        <v>0</v>
      </c>
      <c r="BF8" s="120">
        <v>0</v>
      </c>
      <c r="BG8" s="120" t="s">
        <v>273</v>
      </c>
      <c r="BH8" s="120">
        <v>43000</v>
      </c>
      <c r="BI8" s="120">
        <f t="shared" si="4"/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f t="shared" si="5"/>
        <v>0</v>
      </c>
      <c r="BO8" s="120">
        <v>0</v>
      </c>
      <c r="BP8" s="120"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v>0</v>
      </c>
      <c r="BV8" s="120">
        <v>0</v>
      </c>
      <c r="BW8" s="120">
        <v>0</v>
      </c>
      <c r="BX8" s="120">
        <v>0</v>
      </c>
      <c r="BY8" s="120">
        <v>0</v>
      </c>
      <c r="BZ8" s="120">
        <v>0</v>
      </c>
      <c r="CA8" s="120">
        <f t="shared" si="6"/>
        <v>0</v>
      </c>
      <c r="CB8" s="120">
        <v>0</v>
      </c>
      <c r="CC8" s="120">
        <v>0</v>
      </c>
      <c r="CD8" s="120">
        <v>0</v>
      </c>
      <c r="CE8" s="120">
        <v>0</v>
      </c>
      <c r="CF8" s="120">
        <v>0</v>
      </c>
      <c r="CG8" s="120">
        <v>0</v>
      </c>
      <c r="CH8" s="120">
        <v>0</v>
      </c>
      <c r="CI8" s="120">
        <v>0</v>
      </c>
      <c r="CJ8" s="120">
        <v>0</v>
      </c>
      <c r="CK8" s="120">
        <v>0</v>
      </c>
      <c r="CL8" s="120">
        <v>0</v>
      </c>
      <c r="CM8" s="120">
        <v>0</v>
      </c>
      <c r="CN8" s="120">
        <v>0</v>
      </c>
      <c r="CO8" s="120">
        <f t="shared" si="7"/>
        <v>0</v>
      </c>
      <c r="CP8" s="120">
        <v>0</v>
      </c>
      <c r="CQ8" s="120">
        <v>0</v>
      </c>
      <c r="CR8" s="120">
        <v>0</v>
      </c>
      <c r="CS8" s="120">
        <f t="shared" si="8"/>
        <v>0</v>
      </c>
      <c r="CT8" s="120">
        <v>0</v>
      </c>
      <c r="CU8" s="120">
        <v>0</v>
      </c>
      <c r="CV8" s="120">
        <f t="shared" si="9"/>
        <v>0</v>
      </c>
      <c r="CW8" s="120">
        <v>0</v>
      </c>
      <c r="CX8" s="120">
        <v>0</v>
      </c>
      <c r="CY8" s="120">
        <v>0</v>
      </c>
      <c r="CZ8" s="120">
        <v>0</v>
      </c>
      <c r="DA8" s="120">
        <v>0</v>
      </c>
      <c r="DB8" s="120">
        <f t="shared" si="10"/>
        <v>0</v>
      </c>
      <c r="DC8" s="120">
        <v>0</v>
      </c>
      <c r="DD8" s="120">
        <v>0</v>
      </c>
      <c r="DE8" s="120">
        <f t="shared" si="11"/>
        <v>0</v>
      </c>
      <c r="DF8" s="120">
        <v>0</v>
      </c>
      <c r="DG8" s="120">
        <v>0</v>
      </c>
      <c r="DH8" s="160">
        <v>0</v>
      </c>
      <c r="DI8" s="101">
        <v>0</v>
      </c>
    </row>
    <row r="9" spans="1:113" ht="19.5" customHeight="1">
      <c r="A9" s="128" t="s">
        <v>4</v>
      </c>
      <c r="B9" s="128" t="s">
        <v>4</v>
      </c>
      <c r="C9" s="128" t="s">
        <v>4</v>
      </c>
      <c r="D9" s="117" t="s">
        <v>83</v>
      </c>
      <c r="E9" s="118">
        <f aca="true" t="shared" si="13" ref="E9">SUM(F9,T9,AV9,BI9,BN9,CA9,CS9,CV9,DB9,DE9)</f>
        <v>1870917.12</v>
      </c>
      <c r="F9" s="119">
        <f t="shared" si="1"/>
        <v>1305272.4400000002</v>
      </c>
      <c r="G9" s="119">
        <v>500028</v>
      </c>
      <c r="H9" s="119">
        <v>86484</v>
      </c>
      <c r="I9" s="119">
        <v>1500</v>
      </c>
      <c r="J9" s="119">
        <v>0</v>
      </c>
      <c r="K9" s="119">
        <v>338724</v>
      </c>
      <c r="L9" s="119">
        <v>136389.12</v>
      </c>
      <c r="M9" s="119">
        <v>0</v>
      </c>
      <c r="N9" s="119">
        <v>68194.56</v>
      </c>
      <c r="O9" s="120">
        <v>0</v>
      </c>
      <c r="P9" s="120">
        <v>9376.76</v>
      </c>
      <c r="Q9" s="120">
        <v>85243</v>
      </c>
      <c r="R9" s="120">
        <v>0</v>
      </c>
      <c r="S9" s="120">
        <v>79333</v>
      </c>
      <c r="T9" s="120">
        <f t="shared" si="2"/>
        <v>265076.68</v>
      </c>
      <c r="U9" s="120">
        <v>23300</v>
      </c>
      <c r="V9" s="120">
        <v>5000</v>
      </c>
      <c r="W9" s="120">
        <v>4000</v>
      </c>
      <c r="X9" s="120">
        <v>2000</v>
      </c>
      <c r="Y9" s="120">
        <v>5000</v>
      </c>
      <c r="Z9" s="120">
        <v>5000</v>
      </c>
      <c r="AA9" s="120">
        <v>6000</v>
      </c>
      <c r="AB9" s="120">
        <v>0</v>
      </c>
      <c r="AC9" s="120">
        <v>0</v>
      </c>
      <c r="AD9" s="120">
        <v>16950</v>
      </c>
      <c r="AE9" s="120">
        <v>0</v>
      </c>
      <c r="AF9" s="120">
        <v>61600</v>
      </c>
      <c r="AG9" s="120">
        <v>0</v>
      </c>
      <c r="AH9" s="120">
        <v>0</v>
      </c>
      <c r="AI9" s="120">
        <v>5000</v>
      </c>
      <c r="AJ9" s="120">
        <v>4750</v>
      </c>
      <c r="AK9" s="120">
        <v>0</v>
      </c>
      <c r="AL9" s="120">
        <v>0</v>
      </c>
      <c r="AM9" s="120">
        <v>0</v>
      </c>
      <c r="AN9" s="120">
        <v>31400</v>
      </c>
      <c r="AO9" s="120">
        <v>0</v>
      </c>
      <c r="AP9" s="120">
        <v>6164.52</v>
      </c>
      <c r="AQ9" s="120">
        <v>10274.16</v>
      </c>
      <c r="AR9" s="120">
        <v>0</v>
      </c>
      <c r="AS9" s="120">
        <v>0</v>
      </c>
      <c r="AT9" s="120">
        <v>0</v>
      </c>
      <c r="AU9" s="120">
        <v>78638</v>
      </c>
      <c r="AV9" s="120">
        <f t="shared" si="3"/>
        <v>300568</v>
      </c>
      <c r="AW9" s="120">
        <v>0</v>
      </c>
      <c r="AX9" s="120">
        <v>234240</v>
      </c>
      <c r="AY9" s="120">
        <v>0</v>
      </c>
      <c r="AZ9" s="120">
        <v>0</v>
      </c>
      <c r="BA9" s="120">
        <v>23328</v>
      </c>
      <c r="BB9" s="120">
        <v>0</v>
      </c>
      <c r="BC9" s="120">
        <v>0</v>
      </c>
      <c r="BD9" s="120">
        <v>0</v>
      </c>
      <c r="BE9" s="120">
        <v>0</v>
      </c>
      <c r="BF9" s="120">
        <v>0</v>
      </c>
      <c r="BG9" s="120" t="s">
        <v>273</v>
      </c>
      <c r="BH9" s="120">
        <v>43000</v>
      </c>
      <c r="BI9" s="120">
        <f t="shared" si="4"/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f t="shared" si="5"/>
        <v>0</v>
      </c>
      <c r="BO9" s="120">
        <v>0</v>
      </c>
      <c r="BP9" s="120"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v>0</v>
      </c>
      <c r="CA9" s="120">
        <f t="shared" si="6"/>
        <v>0</v>
      </c>
      <c r="CB9" s="120">
        <v>0</v>
      </c>
      <c r="CC9" s="120">
        <v>0</v>
      </c>
      <c r="CD9" s="120">
        <v>0</v>
      </c>
      <c r="CE9" s="120">
        <v>0</v>
      </c>
      <c r="CF9" s="120">
        <v>0</v>
      </c>
      <c r="CG9" s="120">
        <v>0</v>
      </c>
      <c r="CH9" s="120">
        <v>0</v>
      </c>
      <c r="CI9" s="120">
        <v>0</v>
      </c>
      <c r="CJ9" s="120">
        <v>0</v>
      </c>
      <c r="CK9" s="120">
        <v>0</v>
      </c>
      <c r="CL9" s="120">
        <v>0</v>
      </c>
      <c r="CM9" s="120">
        <v>0</v>
      </c>
      <c r="CN9" s="120">
        <v>0</v>
      </c>
      <c r="CO9" s="120">
        <f t="shared" si="7"/>
        <v>0</v>
      </c>
      <c r="CP9" s="120">
        <v>0</v>
      </c>
      <c r="CQ9" s="120">
        <v>0</v>
      </c>
      <c r="CR9" s="120">
        <v>0</v>
      </c>
      <c r="CS9" s="120">
        <f t="shared" si="8"/>
        <v>0</v>
      </c>
      <c r="CT9" s="120">
        <v>0</v>
      </c>
      <c r="CU9" s="120">
        <v>0</v>
      </c>
      <c r="CV9" s="120">
        <f t="shared" si="9"/>
        <v>0</v>
      </c>
      <c r="CW9" s="120">
        <v>0</v>
      </c>
      <c r="CX9" s="120">
        <v>0</v>
      </c>
      <c r="CY9" s="120">
        <v>0</v>
      </c>
      <c r="CZ9" s="120">
        <v>0</v>
      </c>
      <c r="DA9" s="120">
        <v>0</v>
      </c>
      <c r="DB9" s="120">
        <f t="shared" si="10"/>
        <v>0</v>
      </c>
      <c r="DC9" s="120">
        <v>0</v>
      </c>
      <c r="DD9" s="120">
        <v>0</v>
      </c>
      <c r="DE9" s="120">
        <f t="shared" si="11"/>
        <v>0</v>
      </c>
      <c r="DF9" s="120">
        <v>0</v>
      </c>
      <c r="DG9" s="120">
        <v>0</v>
      </c>
      <c r="DH9" s="160">
        <v>0</v>
      </c>
      <c r="DI9" s="101">
        <v>0</v>
      </c>
    </row>
    <row r="10" spans="1:113" ht="19.5" customHeight="1">
      <c r="A10" s="128" t="s">
        <v>84</v>
      </c>
      <c r="B10" s="128" t="s">
        <v>85</v>
      </c>
      <c r="C10" s="128" t="s">
        <v>86</v>
      </c>
      <c r="D10" s="117" t="s">
        <v>88</v>
      </c>
      <c r="E10" s="118">
        <f aca="true" t="shared" si="14" ref="E10">SUM(F10,T10,AV10,BI10,BN10,CA10,CS10,CV10,DB10,DE10)</f>
        <v>40900</v>
      </c>
      <c r="F10" s="119">
        <f t="shared" si="1"/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f t="shared" si="2"/>
        <v>40900</v>
      </c>
      <c r="U10" s="120">
        <v>17500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23400</v>
      </c>
      <c r="AO10" s="120"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v>0</v>
      </c>
      <c r="AU10" s="120">
        <v>0</v>
      </c>
      <c r="AV10" s="120">
        <f t="shared" si="3"/>
        <v>0</v>
      </c>
      <c r="AW10" s="120">
        <v>0</v>
      </c>
      <c r="AX10" s="120">
        <v>0</v>
      </c>
      <c r="AY10" s="120">
        <v>0</v>
      </c>
      <c r="AZ10" s="120">
        <v>0</v>
      </c>
      <c r="BA10" s="120">
        <v>0</v>
      </c>
      <c r="BB10" s="120">
        <v>0</v>
      </c>
      <c r="BC10" s="120">
        <v>0</v>
      </c>
      <c r="BD10" s="120">
        <v>0</v>
      </c>
      <c r="BE10" s="120">
        <v>0</v>
      </c>
      <c r="BF10" s="120">
        <v>0</v>
      </c>
      <c r="BG10" s="120" t="s">
        <v>273</v>
      </c>
      <c r="BH10" s="120">
        <v>0</v>
      </c>
      <c r="BI10" s="120">
        <f t="shared" si="4"/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f t="shared" si="5"/>
        <v>0</v>
      </c>
      <c r="BO10" s="120">
        <v>0</v>
      </c>
      <c r="BP10" s="120"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v>0</v>
      </c>
      <c r="CA10" s="120">
        <f t="shared" si="6"/>
        <v>0</v>
      </c>
      <c r="CB10" s="120">
        <v>0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v>0</v>
      </c>
      <c r="CI10" s="120">
        <v>0</v>
      </c>
      <c r="CJ10" s="120">
        <v>0</v>
      </c>
      <c r="CK10" s="120">
        <v>0</v>
      </c>
      <c r="CL10" s="120">
        <v>0</v>
      </c>
      <c r="CM10" s="120">
        <v>0</v>
      </c>
      <c r="CN10" s="120">
        <v>0</v>
      </c>
      <c r="CO10" s="120">
        <f t="shared" si="7"/>
        <v>0</v>
      </c>
      <c r="CP10" s="120">
        <v>0</v>
      </c>
      <c r="CQ10" s="120">
        <v>0</v>
      </c>
      <c r="CR10" s="120">
        <v>0</v>
      </c>
      <c r="CS10" s="120">
        <f t="shared" si="8"/>
        <v>0</v>
      </c>
      <c r="CT10" s="120">
        <v>0</v>
      </c>
      <c r="CU10" s="120">
        <v>0</v>
      </c>
      <c r="CV10" s="120">
        <f t="shared" si="9"/>
        <v>0</v>
      </c>
      <c r="CW10" s="120">
        <v>0</v>
      </c>
      <c r="CX10" s="120">
        <v>0</v>
      </c>
      <c r="CY10" s="120">
        <v>0</v>
      </c>
      <c r="CZ10" s="120">
        <v>0</v>
      </c>
      <c r="DA10" s="120">
        <v>0</v>
      </c>
      <c r="DB10" s="120">
        <f t="shared" si="10"/>
        <v>0</v>
      </c>
      <c r="DC10" s="120">
        <v>0</v>
      </c>
      <c r="DD10" s="120">
        <v>0</v>
      </c>
      <c r="DE10" s="120">
        <f t="shared" si="11"/>
        <v>0</v>
      </c>
      <c r="DF10" s="120">
        <v>0</v>
      </c>
      <c r="DG10" s="120">
        <v>0</v>
      </c>
      <c r="DH10" s="160">
        <v>0</v>
      </c>
      <c r="DI10" s="101">
        <v>0</v>
      </c>
    </row>
    <row r="11" spans="1:113" ht="19.5" customHeight="1">
      <c r="A11" s="128" t="s">
        <v>84</v>
      </c>
      <c r="B11" s="128" t="s">
        <v>85</v>
      </c>
      <c r="C11" s="128" t="s">
        <v>85</v>
      </c>
      <c r="D11" s="117" t="s">
        <v>89</v>
      </c>
      <c r="E11" s="118">
        <f aca="true" t="shared" si="15" ref="E11">SUM(F11,T11,AV11,BI11,BN11,CA11,CS11,CV11,DB11,DE11)</f>
        <v>1305950.44</v>
      </c>
      <c r="F11" s="119">
        <f t="shared" si="1"/>
        <v>1015445.76</v>
      </c>
      <c r="G11" s="119">
        <v>500028</v>
      </c>
      <c r="H11" s="119">
        <v>86484</v>
      </c>
      <c r="I11" s="119">
        <v>1500</v>
      </c>
      <c r="J11" s="119">
        <v>0</v>
      </c>
      <c r="K11" s="119">
        <v>338724</v>
      </c>
      <c r="L11" s="119">
        <v>0</v>
      </c>
      <c r="M11" s="119">
        <v>0</v>
      </c>
      <c r="N11" s="119">
        <v>0</v>
      </c>
      <c r="O11" s="120">
        <v>0</v>
      </c>
      <c r="P11" s="120">
        <v>9376.76</v>
      </c>
      <c r="Q11" s="120">
        <v>0</v>
      </c>
      <c r="R11" s="120">
        <v>0</v>
      </c>
      <c r="S11" s="120">
        <v>79333</v>
      </c>
      <c r="T11" s="120">
        <f t="shared" si="2"/>
        <v>224176.68</v>
      </c>
      <c r="U11" s="120">
        <v>5800</v>
      </c>
      <c r="V11" s="120">
        <v>5000</v>
      </c>
      <c r="W11" s="120">
        <v>4000</v>
      </c>
      <c r="X11" s="120">
        <v>2000</v>
      </c>
      <c r="Y11" s="120">
        <v>5000</v>
      </c>
      <c r="Z11" s="120">
        <v>5000</v>
      </c>
      <c r="AA11" s="120">
        <v>6000</v>
      </c>
      <c r="AB11" s="120">
        <v>0</v>
      </c>
      <c r="AC11" s="120">
        <v>0</v>
      </c>
      <c r="AD11" s="120">
        <v>16950</v>
      </c>
      <c r="AE11" s="120">
        <v>0</v>
      </c>
      <c r="AF11" s="120">
        <v>61600</v>
      </c>
      <c r="AG11" s="120">
        <v>0</v>
      </c>
      <c r="AH11" s="120">
        <v>0</v>
      </c>
      <c r="AI11" s="120">
        <v>5000</v>
      </c>
      <c r="AJ11" s="120">
        <v>4750</v>
      </c>
      <c r="AK11" s="120">
        <v>0</v>
      </c>
      <c r="AL11" s="120">
        <v>0</v>
      </c>
      <c r="AM11" s="120">
        <v>0</v>
      </c>
      <c r="AN11" s="120">
        <v>8000</v>
      </c>
      <c r="AO11" s="120">
        <v>0</v>
      </c>
      <c r="AP11" s="120">
        <v>6164.52</v>
      </c>
      <c r="AQ11" s="120">
        <v>10274.16</v>
      </c>
      <c r="AR11" s="120">
        <v>0</v>
      </c>
      <c r="AS11" s="120">
        <v>0</v>
      </c>
      <c r="AT11" s="120">
        <v>0</v>
      </c>
      <c r="AU11" s="120">
        <v>78638</v>
      </c>
      <c r="AV11" s="120">
        <f t="shared" si="3"/>
        <v>66328</v>
      </c>
      <c r="AW11" s="120">
        <v>0</v>
      </c>
      <c r="AX11" s="120">
        <v>0</v>
      </c>
      <c r="AY11" s="120">
        <v>0</v>
      </c>
      <c r="AZ11" s="120">
        <v>0</v>
      </c>
      <c r="BA11" s="120">
        <v>23328</v>
      </c>
      <c r="BB11" s="120">
        <v>0</v>
      </c>
      <c r="BC11" s="120">
        <v>0</v>
      </c>
      <c r="BD11" s="120">
        <v>0</v>
      </c>
      <c r="BE11" s="120">
        <v>0</v>
      </c>
      <c r="BF11" s="120">
        <v>0</v>
      </c>
      <c r="BG11" s="120" t="s">
        <v>273</v>
      </c>
      <c r="BH11" s="120">
        <v>43000</v>
      </c>
      <c r="BI11" s="120">
        <f t="shared" si="4"/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f t="shared" si="5"/>
        <v>0</v>
      </c>
      <c r="BO11" s="120">
        <v>0</v>
      </c>
      <c r="BP11" s="120"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v>0</v>
      </c>
      <c r="CA11" s="120">
        <f t="shared" si="6"/>
        <v>0</v>
      </c>
      <c r="CB11" s="120">
        <v>0</v>
      </c>
      <c r="CC11" s="120">
        <v>0</v>
      </c>
      <c r="CD11" s="120">
        <v>0</v>
      </c>
      <c r="CE11" s="120">
        <v>0</v>
      </c>
      <c r="CF11" s="120">
        <v>0</v>
      </c>
      <c r="CG11" s="120">
        <v>0</v>
      </c>
      <c r="CH11" s="120">
        <v>0</v>
      </c>
      <c r="CI11" s="120">
        <v>0</v>
      </c>
      <c r="CJ11" s="120">
        <v>0</v>
      </c>
      <c r="CK11" s="120">
        <v>0</v>
      </c>
      <c r="CL11" s="120">
        <v>0</v>
      </c>
      <c r="CM11" s="120">
        <v>0</v>
      </c>
      <c r="CN11" s="120">
        <v>0</v>
      </c>
      <c r="CO11" s="120">
        <f t="shared" si="7"/>
        <v>0</v>
      </c>
      <c r="CP11" s="120">
        <v>0</v>
      </c>
      <c r="CQ11" s="120">
        <v>0</v>
      </c>
      <c r="CR11" s="120">
        <v>0</v>
      </c>
      <c r="CS11" s="120">
        <f t="shared" si="8"/>
        <v>0</v>
      </c>
      <c r="CT11" s="120">
        <v>0</v>
      </c>
      <c r="CU11" s="120">
        <v>0</v>
      </c>
      <c r="CV11" s="120">
        <f t="shared" si="9"/>
        <v>0</v>
      </c>
      <c r="CW11" s="120">
        <v>0</v>
      </c>
      <c r="CX11" s="120">
        <v>0</v>
      </c>
      <c r="CY11" s="120">
        <v>0</v>
      </c>
      <c r="CZ11" s="120">
        <v>0</v>
      </c>
      <c r="DA11" s="120">
        <v>0</v>
      </c>
      <c r="DB11" s="120">
        <f t="shared" si="10"/>
        <v>0</v>
      </c>
      <c r="DC11" s="120">
        <v>0</v>
      </c>
      <c r="DD11" s="120">
        <v>0</v>
      </c>
      <c r="DE11" s="120">
        <f t="shared" si="11"/>
        <v>0</v>
      </c>
      <c r="DF11" s="120">
        <v>0</v>
      </c>
      <c r="DG11" s="120">
        <v>0</v>
      </c>
      <c r="DH11" s="160">
        <v>0</v>
      </c>
      <c r="DI11" s="101">
        <v>0</v>
      </c>
    </row>
    <row r="12" spans="1:113" ht="19.5" customHeight="1">
      <c r="A12" s="128" t="s">
        <v>90</v>
      </c>
      <c r="B12" s="128" t="s">
        <v>91</v>
      </c>
      <c r="C12" s="128" t="s">
        <v>85</v>
      </c>
      <c r="D12" s="117" t="s">
        <v>92</v>
      </c>
      <c r="E12" s="118">
        <f aca="true" t="shared" si="16" ref="E12">SUM(F12,T12,AV12,BI12,BN12,CA12,CS12,CV12,DB12,DE12)</f>
        <v>234240</v>
      </c>
      <c r="F12" s="119">
        <f t="shared" si="1"/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f t="shared" si="2"/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0">
        <v>0</v>
      </c>
      <c r="AS12" s="120">
        <v>0</v>
      </c>
      <c r="AT12" s="120">
        <v>0</v>
      </c>
      <c r="AU12" s="120">
        <v>0</v>
      </c>
      <c r="AV12" s="120">
        <f t="shared" si="3"/>
        <v>234240</v>
      </c>
      <c r="AW12" s="120">
        <v>0</v>
      </c>
      <c r="AX12" s="120">
        <v>234240</v>
      </c>
      <c r="AY12" s="120">
        <v>0</v>
      </c>
      <c r="AZ12" s="120">
        <v>0</v>
      </c>
      <c r="BA12" s="120">
        <v>0</v>
      </c>
      <c r="BB12" s="120">
        <v>0</v>
      </c>
      <c r="BC12" s="120">
        <v>0</v>
      </c>
      <c r="BD12" s="120">
        <v>0</v>
      </c>
      <c r="BE12" s="120">
        <v>0</v>
      </c>
      <c r="BF12" s="120">
        <v>0</v>
      </c>
      <c r="BG12" s="120" t="s">
        <v>273</v>
      </c>
      <c r="BH12" s="120">
        <v>0</v>
      </c>
      <c r="BI12" s="120">
        <f t="shared" si="4"/>
        <v>0</v>
      </c>
      <c r="BJ12" s="120">
        <v>0</v>
      </c>
      <c r="BK12" s="120">
        <v>0</v>
      </c>
      <c r="BL12" s="120">
        <v>0</v>
      </c>
      <c r="BM12" s="120">
        <v>0</v>
      </c>
      <c r="BN12" s="120">
        <f t="shared" si="5"/>
        <v>0</v>
      </c>
      <c r="BO12" s="120">
        <v>0</v>
      </c>
      <c r="BP12" s="120">
        <v>0</v>
      </c>
      <c r="BQ12" s="120">
        <v>0</v>
      </c>
      <c r="BR12" s="120">
        <v>0</v>
      </c>
      <c r="BS12" s="120">
        <v>0</v>
      </c>
      <c r="BT12" s="120">
        <v>0</v>
      </c>
      <c r="BU12" s="120">
        <v>0</v>
      </c>
      <c r="BV12" s="120">
        <v>0</v>
      </c>
      <c r="BW12" s="120">
        <v>0</v>
      </c>
      <c r="BX12" s="120">
        <v>0</v>
      </c>
      <c r="BY12" s="120">
        <v>0</v>
      </c>
      <c r="BZ12" s="120">
        <v>0</v>
      </c>
      <c r="CA12" s="120">
        <f t="shared" si="6"/>
        <v>0</v>
      </c>
      <c r="CB12" s="120">
        <v>0</v>
      </c>
      <c r="CC12" s="120">
        <v>0</v>
      </c>
      <c r="CD12" s="120">
        <v>0</v>
      </c>
      <c r="CE12" s="120">
        <v>0</v>
      </c>
      <c r="CF12" s="120">
        <v>0</v>
      </c>
      <c r="CG12" s="120">
        <v>0</v>
      </c>
      <c r="CH12" s="120">
        <v>0</v>
      </c>
      <c r="CI12" s="120">
        <v>0</v>
      </c>
      <c r="CJ12" s="120">
        <v>0</v>
      </c>
      <c r="CK12" s="120">
        <v>0</v>
      </c>
      <c r="CL12" s="120">
        <v>0</v>
      </c>
      <c r="CM12" s="120">
        <v>0</v>
      </c>
      <c r="CN12" s="120">
        <v>0</v>
      </c>
      <c r="CO12" s="120">
        <f t="shared" si="7"/>
        <v>0</v>
      </c>
      <c r="CP12" s="120">
        <v>0</v>
      </c>
      <c r="CQ12" s="120">
        <v>0</v>
      </c>
      <c r="CR12" s="120">
        <v>0</v>
      </c>
      <c r="CS12" s="120">
        <f t="shared" si="8"/>
        <v>0</v>
      </c>
      <c r="CT12" s="120">
        <v>0</v>
      </c>
      <c r="CU12" s="120">
        <v>0</v>
      </c>
      <c r="CV12" s="120">
        <f t="shared" si="9"/>
        <v>0</v>
      </c>
      <c r="CW12" s="120">
        <v>0</v>
      </c>
      <c r="CX12" s="120">
        <v>0</v>
      </c>
      <c r="CY12" s="120">
        <v>0</v>
      </c>
      <c r="CZ12" s="120">
        <v>0</v>
      </c>
      <c r="DA12" s="120">
        <v>0</v>
      </c>
      <c r="DB12" s="120">
        <f t="shared" si="10"/>
        <v>0</v>
      </c>
      <c r="DC12" s="120">
        <v>0</v>
      </c>
      <c r="DD12" s="120">
        <v>0</v>
      </c>
      <c r="DE12" s="120">
        <f t="shared" si="11"/>
        <v>0</v>
      </c>
      <c r="DF12" s="120">
        <v>0</v>
      </c>
      <c r="DG12" s="120">
        <v>0</v>
      </c>
      <c r="DH12" s="160">
        <v>0</v>
      </c>
      <c r="DI12" s="101">
        <v>0</v>
      </c>
    </row>
    <row r="13" spans="1:113" ht="19.5" customHeight="1">
      <c r="A13" s="128" t="s">
        <v>90</v>
      </c>
      <c r="B13" s="128" t="s">
        <v>91</v>
      </c>
      <c r="C13" s="128" t="s">
        <v>91</v>
      </c>
      <c r="D13" s="117" t="s">
        <v>93</v>
      </c>
      <c r="E13" s="118">
        <f aca="true" t="shared" si="17" ref="E13">SUM(F13,T13,AV13,BI13,BN13,CA13,CS13,CV13,DB13,DE13)</f>
        <v>136389.12</v>
      </c>
      <c r="F13" s="119">
        <f t="shared" si="1"/>
        <v>136389.12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136389.12</v>
      </c>
      <c r="M13" s="119">
        <v>0</v>
      </c>
      <c r="N13" s="119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f t="shared" si="2"/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0">
        <v>0</v>
      </c>
      <c r="AS13" s="120">
        <v>0</v>
      </c>
      <c r="AT13" s="120">
        <v>0</v>
      </c>
      <c r="AU13" s="120">
        <v>0</v>
      </c>
      <c r="AV13" s="120">
        <f t="shared" si="3"/>
        <v>0</v>
      </c>
      <c r="AW13" s="120">
        <v>0</v>
      </c>
      <c r="AX13" s="120">
        <v>0</v>
      </c>
      <c r="AY13" s="120">
        <v>0</v>
      </c>
      <c r="AZ13" s="120">
        <v>0</v>
      </c>
      <c r="BA13" s="120">
        <v>0</v>
      </c>
      <c r="BB13" s="120">
        <v>0</v>
      </c>
      <c r="BC13" s="120">
        <v>0</v>
      </c>
      <c r="BD13" s="120">
        <v>0</v>
      </c>
      <c r="BE13" s="120">
        <v>0</v>
      </c>
      <c r="BF13" s="120">
        <v>0</v>
      </c>
      <c r="BG13" s="120" t="s">
        <v>273</v>
      </c>
      <c r="BH13" s="120">
        <v>0</v>
      </c>
      <c r="BI13" s="120">
        <f t="shared" si="4"/>
        <v>0</v>
      </c>
      <c r="BJ13" s="120">
        <v>0</v>
      </c>
      <c r="BK13" s="120">
        <v>0</v>
      </c>
      <c r="BL13" s="120">
        <v>0</v>
      </c>
      <c r="BM13" s="120">
        <v>0</v>
      </c>
      <c r="BN13" s="120">
        <f t="shared" si="5"/>
        <v>0</v>
      </c>
      <c r="BO13" s="120">
        <v>0</v>
      </c>
      <c r="BP13" s="120">
        <v>0</v>
      </c>
      <c r="BQ13" s="120">
        <v>0</v>
      </c>
      <c r="BR13" s="120">
        <v>0</v>
      </c>
      <c r="BS13" s="120">
        <v>0</v>
      </c>
      <c r="BT13" s="120">
        <v>0</v>
      </c>
      <c r="BU13" s="120">
        <v>0</v>
      </c>
      <c r="BV13" s="120">
        <v>0</v>
      </c>
      <c r="BW13" s="120">
        <v>0</v>
      </c>
      <c r="BX13" s="120">
        <v>0</v>
      </c>
      <c r="BY13" s="120">
        <v>0</v>
      </c>
      <c r="BZ13" s="120">
        <v>0</v>
      </c>
      <c r="CA13" s="120">
        <f t="shared" si="6"/>
        <v>0</v>
      </c>
      <c r="CB13" s="120">
        <v>0</v>
      </c>
      <c r="CC13" s="120">
        <v>0</v>
      </c>
      <c r="CD13" s="120">
        <v>0</v>
      </c>
      <c r="CE13" s="120">
        <v>0</v>
      </c>
      <c r="CF13" s="120">
        <v>0</v>
      </c>
      <c r="CG13" s="120">
        <v>0</v>
      </c>
      <c r="CH13" s="120">
        <v>0</v>
      </c>
      <c r="CI13" s="120">
        <v>0</v>
      </c>
      <c r="CJ13" s="120">
        <v>0</v>
      </c>
      <c r="CK13" s="120">
        <v>0</v>
      </c>
      <c r="CL13" s="120">
        <v>0</v>
      </c>
      <c r="CM13" s="120">
        <v>0</v>
      </c>
      <c r="CN13" s="120">
        <v>0</v>
      </c>
      <c r="CO13" s="120">
        <f t="shared" si="7"/>
        <v>0</v>
      </c>
      <c r="CP13" s="120">
        <v>0</v>
      </c>
      <c r="CQ13" s="120">
        <v>0</v>
      </c>
      <c r="CR13" s="120">
        <v>0</v>
      </c>
      <c r="CS13" s="120">
        <f t="shared" si="8"/>
        <v>0</v>
      </c>
      <c r="CT13" s="120">
        <v>0</v>
      </c>
      <c r="CU13" s="120">
        <v>0</v>
      </c>
      <c r="CV13" s="120">
        <f t="shared" si="9"/>
        <v>0</v>
      </c>
      <c r="CW13" s="120">
        <v>0</v>
      </c>
      <c r="CX13" s="120">
        <v>0</v>
      </c>
      <c r="CY13" s="120">
        <v>0</v>
      </c>
      <c r="CZ13" s="120">
        <v>0</v>
      </c>
      <c r="DA13" s="120">
        <v>0</v>
      </c>
      <c r="DB13" s="120">
        <f t="shared" si="10"/>
        <v>0</v>
      </c>
      <c r="DC13" s="120">
        <v>0</v>
      </c>
      <c r="DD13" s="120">
        <v>0</v>
      </c>
      <c r="DE13" s="120">
        <f t="shared" si="11"/>
        <v>0</v>
      </c>
      <c r="DF13" s="120">
        <v>0</v>
      </c>
      <c r="DG13" s="120">
        <v>0</v>
      </c>
      <c r="DH13" s="160">
        <v>0</v>
      </c>
      <c r="DI13" s="101">
        <v>0</v>
      </c>
    </row>
    <row r="14" spans="1:113" ht="19.5" customHeight="1">
      <c r="A14" s="128" t="s">
        <v>94</v>
      </c>
      <c r="B14" s="128" t="s">
        <v>95</v>
      </c>
      <c r="C14" s="128" t="s">
        <v>85</v>
      </c>
      <c r="D14" s="117" t="s">
        <v>97</v>
      </c>
      <c r="E14" s="118">
        <f aca="true" t="shared" si="18" ref="E14">SUM(F14,T14,AV14,BI14,BN14,CA14,CS14,CV14,DB14,DE14)</f>
        <v>68194.56</v>
      </c>
      <c r="F14" s="119">
        <f t="shared" si="1"/>
        <v>68194.56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68194.56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f t="shared" si="2"/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0">
        <v>0</v>
      </c>
      <c r="AS14" s="120">
        <v>0</v>
      </c>
      <c r="AT14" s="120">
        <v>0</v>
      </c>
      <c r="AU14" s="120">
        <v>0</v>
      </c>
      <c r="AV14" s="120">
        <f t="shared" si="3"/>
        <v>0</v>
      </c>
      <c r="AW14" s="120">
        <v>0</v>
      </c>
      <c r="AX14" s="120">
        <v>0</v>
      </c>
      <c r="AY14" s="120">
        <v>0</v>
      </c>
      <c r="AZ14" s="120">
        <v>0</v>
      </c>
      <c r="BA14" s="120">
        <v>0</v>
      </c>
      <c r="BB14" s="120">
        <v>0</v>
      </c>
      <c r="BC14" s="120">
        <v>0</v>
      </c>
      <c r="BD14" s="120">
        <v>0</v>
      </c>
      <c r="BE14" s="120">
        <v>0</v>
      </c>
      <c r="BF14" s="120">
        <v>0</v>
      </c>
      <c r="BG14" s="120" t="s">
        <v>273</v>
      </c>
      <c r="BH14" s="120">
        <v>0</v>
      </c>
      <c r="BI14" s="120">
        <f t="shared" si="4"/>
        <v>0</v>
      </c>
      <c r="BJ14" s="120">
        <v>0</v>
      </c>
      <c r="BK14" s="120">
        <v>0</v>
      </c>
      <c r="BL14" s="120">
        <v>0</v>
      </c>
      <c r="BM14" s="120">
        <v>0</v>
      </c>
      <c r="BN14" s="120">
        <f t="shared" si="5"/>
        <v>0</v>
      </c>
      <c r="BO14" s="120">
        <v>0</v>
      </c>
      <c r="BP14" s="120">
        <v>0</v>
      </c>
      <c r="BQ14" s="120">
        <v>0</v>
      </c>
      <c r="BR14" s="120">
        <v>0</v>
      </c>
      <c r="BS14" s="120">
        <v>0</v>
      </c>
      <c r="BT14" s="120">
        <v>0</v>
      </c>
      <c r="BU14" s="120">
        <v>0</v>
      </c>
      <c r="BV14" s="120">
        <v>0</v>
      </c>
      <c r="BW14" s="120">
        <v>0</v>
      </c>
      <c r="BX14" s="120">
        <v>0</v>
      </c>
      <c r="BY14" s="120">
        <v>0</v>
      </c>
      <c r="BZ14" s="120">
        <v>0</v>
      </c>
      <c r="CA14" s="120">
        <f t="shared" si="6"/>
        <v>0</v>
      </c>
      <c r="CB14" s="120">
        <v>0</v>
      </c>
      <c r="CC14" s="120">
        <v>0</v>
      </c>
      <c r="CD14" s="120">
        <v>0</v>
      </c>
      <c r="CE14" s="120">
        <v>0</v>
      </c>
      <c r="CF14" s="120">
        <v>0</v>
      </c>
      <c r="CG14" s="120">
        <v>0</v>
      </c>
      <c r="CH14" s="120">
        <v>0</v>
      </c>
      <c r="CI14" s="120">
        <v>0</v>
      </c>
      <c r="CJ14" s="120">
        <v>0</v>
      </c>
      <c r="CK14" s="120">
        <v>0</v>
      </c>
      <c r="CL14" s="120">
        <v>0</v>
      </c>
      <c r="CM14" s="120">
        <v>0</v>
      </c>
      <c r="CN14" s="120">
        <v>0</v>
      </c>
      <c r="CO14" s="120">
        <f t="shared" si="7"/>
        <v>0</v>
      </c>
      <c r="CP14" s="120">
        <v>0</v>
      </c>
      <c r="CQ14" s="120">
        <v>0</v>
      </c>
      <c r="CR14" s="120">
        <v>0</v>
      </c>
      <c r="CS14" s="120">
        <f t="shared" si="8"/>
        <v>0</v>
      </c>
      <c r="CT14" s="120">
        <v>0</v>
      </c>
      <c r="CU14" s="120">
        <v>0</v>
      </c>
      <c r="CV14" s="120">
        <f t="shared" si="9"/>
        <v>0</v>
      </c>
      <c r="CW14" s="120">
        <v>0</v>
      </c>
      <c r="CX14" s="120">
        <v>0</v>
      </c>
      <c r="CY14" s="120">
        <v>0</v>
      </c>
      <c r="CZ14" s="120">
        <v>0</v>
      </c>
      <c r="DA14" s="120">
        <v>0</v>
      </c>
      <c r="DB14" s="120">
        <f t="shared" si="10"/>
        <v>0</v>
      </c>
      <c r="DC14" s="120">
        <v>0</v>
      </c>
      <c r="DD14" s="120">
        <v>0</v>
      </c>
      <c r="DE14" s="120">
        <f t="shared" si="11"/>
        <v>0</v>
      </c>
      <c r="DF14" s="120">
        <v>0</v>
      </c>
      <c r="DG14" s="120">
        <v>0</v>
      </c>
      <c r="DH14" s="160">
        <v>0</v>
      </c>
      <c r="DI14" s="101">
        <v>0</v>
      </c>
    </row>
    <row r="15" spans="1:113" ht="19.5" customHeight="1">
      <c r="A15" s="128" t="s">
        <v>98</v>
      </c>
      <c r="B15" s="128" t="s">
        <v>85</v>
      </c>
      <c r="C15" s="128" t="s">
        <v>86</v>
      </c>
      <c r="D15" s="117" t="s">
        <v>99</v>
      </c>
      <c r="E15" s="118">
        <f aca="true" t="shared" si="19" ref="E15">SUM(F15,T15,AV15,BI15,BN15,CA15,CS15,CV15,DB15,DE15)</f>
        <v>85243</v>
      </c>
      <c r="F15" s="119">
        <f t="shared" si="1"/>
        <v>85243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20">
        <v>0</v>
      </c>
      <c r="P15" s="120">
        <v>0</v>
      </c>
      <c r="Q15" s="120">
        <v>85243</v>
      </c>
      <c r="R15" s="120">
        <v>0</v>
      </c>
      <c r="S15" s="120">
        <v>0</v>
      </c>
      <c r="T15" s="120">
        <f t="shared" si="2"/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0</v>
      </c>
      <c r="AS15" s="120">
        <v>0</v>
      </c>
      <c r="AT15" s="120">
        <v>0</v>
      </c>
      <c r="AU15" s="120">
        <v>0</v>
      </c>
      <c r="AV15" s="120">
        <f t="shared" si="3"/>
        <v>0</v>
      </c>
      <c r="AW15" s="120">
        <v>0</v>
      </c>
      <c r="AX15" s="120">
        <v>0</v>
      </c>
      <c r="AY15" s="120">
        <v>0</v>
      </c>
      <c r="AZ15" s="120">
        <v>0</v>
      </c>
      <c r="BA15" s="120">
        <v>0</v>
      </c>
      <c r="BB15" s="120">
        <v>0</v>
      </c>
      <c r="BC15" s="120">
        <v>0</v>
      </c>
      <c r="BD15" s="120">
        <v>0</v>
      </c>
      <c r="BE15" s="120">
        <v>0</v>
      </c>
      <c r="BF15" s="120">
        <v>0</v>
      </c>
      <c r="BG15" s="120" t="s">
        <v>273</v>
      </c>
      <c r="BH15" s="120">
        <v>0</v>
      </c>
      <c r="BI15" s="120">
        <f t="shared" si="4"/>
        <v>0</v>
      </c>
      <c r="BJ15" s="120">
        <v>0</v>
      </c>
      <c r="BK15" s="120">
        <v>0</v>
      </c>
      <c r="BL15" s="120">
        <v>0</v>
      </c>
      <c r="BM15" s="120">
        <v>0</v>
      </c>
      <c r="BN15" s="120">
        <f t="shared" si="5"/>
        <v>0</v>
      </c>
      <c r="BO15" s="120">
        <v>0</v>
      </c>
      <c r="BP15" s="120">
        <v>0</v>
      </c>
      <c r="BQ15" s="120">
        <v>0</v>
      </c>
      <c r="BR15" s="120">
        <v>0</v>
      </c>
      <c r="BS15" s="120">
        <v>0</v>
      </c>
      <c r="BT15" s="120">
        <v>0</v>
      </c>
      <c r="BU15" s="120">
        <v>0</v>
      </c>
      <c r="BV15" s="120">
        <v>0</v>
      </c>
      <c r="BW15" s="120">
        <v>0</v>
      </c>
      <c r="BX15" s="120">
        <v>0</v>
      </c>
      <c r="BY15" s="120">
        <v>0</v>
      </c>
      <c r="BZ15" s="120">
        <v>0</v>
      </c>
      <c r="CA15" s="120">
        <f t="shared" si="6"/>
        <v>0</v>
      </c>
      <c r="CB15" s="120">
        <v>0</v>
      </c>
      <c r="CC15" s="120">
        <v>0</v>
      </c>
      <c r="CD15" s="120">
        <v>0</v>
      </c>
      <c r="CE15" s="120">
        <v>0</v>
      </c>
      <c r="CF15" s="120">
        <v>0</v>
      </c>
      <c r="CG15" s="120">
        <v>0</v>
      </c>
      <c r="CH15" s="120">
        <v>0</v>
      </c>
      <c r="CI15" s="120">
        <v>0</v>
      </c>
      <c r="CJ15" s="120">
        <v>0</v>
      </c>
      <c r="CK15" s="120">
        <v>0</v>
      </c>
      <c r="CL15" s="120">
        <v>0</v>
      </c>
      <c r="CM15" s="120">
        <v>0</v>
      </c>
      <c r="CN15" s="120">
        <v>0</v>
      </c>
      <c r="CO15" s="120">
        <f t="shared" si="7"/>
        <v>0</v>
      </c>
      <c r="CP15" s="120">
        <v>0</v>
      </c>
      <c r="CQ15" s="120">
        <v>0</v>
      </c>
      <c r="CR15" s="120">
        <v>0</v>
      </c>
      <c r="CS15" s="120">
        <f t="shared" si="8"/>
        <v>0</v>
      </c>
      <c r="CT15" s="120">
        <v>0</v>
      </c>
      <c r="CU15" s="120">
        <v>0</v>
      </c>
      <c r="CV15" s="120">
        <f t="shared" si="9"/>
        <v>0</v>
      </c>
      <c r="CW15" s="120">
        <v>0</v>
      </c>
      <c r="CX15" s="120">
        <v>0</v>
      </c>
      <c r="CY15" s="120">
        <v>0</v>
      </c>
      <c r="CZ15" s="120">
        <v>0</v>
      </c>
      <c r="DA15" s="120">
        <v>0</v>
      </c>
      <c r="DB15" s="120">
        <f t="shared" si="10"/>
        <v>0</v>
      </c>
      <c r="DC15" s="120">
        <v>0</v>
      </c>
      <c r="DD15" s="120">
        <v>0</v>
      </c>
      <c r="DE15" s="120">
        <f t="shared" si="11"/>
        <v>0</v>
      </c>
      <c r="DF15" s="120">
        <v>0</v>
      </c>
      <c r="DG15" s="120">
        <v>0</v>
      </c>
      <c r="DH15" s="160">
        <v>0</v>
      </c>
      <c r="DI15" s="101">
        <v>0</v>
      </c>
    </row>
  </sheetData>
  <sheetProtection/>
  <mergeCells count="124">
    <mergeCell ref="A2:DI2"/>
    <mergeCell ref="A3:D3"/>
    <mergeCell ref="A4:D4"/>
    <mergeCell ref="F4:S4"/>
    <mergeCell ref="T4:AU4"/>
    <mergeCell ref="AV4:BH4"/>
    <mergeCell ref="BI4:BM4"/>
    <mergeCell ref="BN4:BZ4"/>
    <mergeCell ref="CA4:CR4"/>
    <mergeCell ref="CS4:CU4"/>
    <mergeCell ref="CV4:DA4"/>
    <mergeCell ref="DB4:DD4"/>
    <mergeCell ref="DE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39375001192092896" right="0.39375001192092896" top="0.39375001192092896" bottom="0.39375001192092896" header="0" footer="0"/>
  <pageSetup errors="blank" fitToHeight="1000" horizontalDpi="600" verticalDpi="600" orientation="landscape" paperSize="9" scale="7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F13" sqref="F13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5" width="32.16015625" style="0" customWidth="1"/>
    <col min="6" max="7" width="21.83203125" style="0" customWidth="1"/>
    <col min="8" max="16384" width="9.33203125" style="0" bestFit="1" customWidth="1"/>
  </cols>
  <sheetData>
    <row r="1" spans="1:7" ht="19.5" customHeight="1">
      <c r="A1" s="102"/>
      <c r="B1" s="102"/>
      <c r="C1" s="102"/>
      <c r="D1" s="103"/>
      <c r="E1" s="102"/>
      <c r="F1" s="102"/>
      <c r="G1" s="79" t="s">
        <v>274</v>
      </c>
    </row>
    <row r="2" spans="1:7" ht="25.5" customHeight="1">
      <c r="A2" s="76" t="s">
        <v>275</v>
      </c>
      <c r="B2" s="76"/>
      <c r="C2" s="76"/>
      <c r="D2" s="76"/>
      <c r="E2" s="76"/>
      <c r="F2" s="76"/>
      <c r="G2" s="76"/>
    </row>
    <row r="3" spans="1:7" ht="19.5" customHeight="1">
      <c r="A3" s="77" t="s">
        <v>3</v>
      </c>
      <c r="B3" s="77"/>
      <c r="C3" s="77"/>
      <c r="D3" s="77"/>
      <c r="E3" s="104"/>
      <c r="F3" s="104"/>
      <c r="G3" s="79" t="s">
        <v>5</v>
      </c>
    </row>
    <row r="4" spans="1:7" ht="19.5" customHeight="1">
      <c r="A4" s="131" t="s">
        <v>276</v>
      </c>
      <c r="B4" s="132"/>
      <c r="C4" s="132"/>
      <c r="D4" s="133"/>
      <c r="E4" s="134" t="s">
        <v>102</v>
      </c>
      <c r="F4" s="90"/>
      <c r="G4" s="90"/>
    </row>
    <row r="5" spans="1:7" ht="19.5" customHeight="1">
      <c r="A5" s="85" t="s">
        <v>68</v>
      </c>
      <c r="B5" s="87"/>
      <c r="C5" s="135" t="s">
        <v>69</v>
      </c>
      <c r="D5" s="136" t="s">
        <v>189</v>
      </c>
      <c r="E5" s="90" t="s">
        <v>58</v>
      </c>
      <c r="F5" s="84" t="s">
        <v>277</v>
      </c>
      <c r="G5" s="137" t="s">
        <v>278</v>
      </c>
    </row>
    <row r="6" spans="1:7" ht="33.75" customHeight="1">
      <c r="A6" s="92" t="s">
        <v>78</v>
      </c>
      <c r="B6" s="93" t="s">
        <v>79</v>
      </c>
      <c r="C6" s="138"/>
      <c r="D6" s="139"/>
      <c r="E6" s="96"/>
      <c r="F6" s="97"/>
      <c r="G6" s="116"/>
    </row>
    <row r="7" spans="1:7" ht="19.5" customHeight="1">
      <c r="A7" s="98" t="s">
        <v>4</v>
      </c>
      <c r="B7" s="128" t="s">
        <v>4</v>
      </c>
      <c r="C7" s="140" t="s">
        <v>4</v>
      </c>
      <c r="D7" s="98" t="s">
        <v>58</v>
      </c>
      <c r="E7" s="118">
        <f>SUM(F7:G7)</f>
        <v>1800917.1199999999</v>
      </c>
      <c r="F7" s="119">
        <v>1605840.44</v>
      </c>
      <c r="G7" s="101">
        <v>195076.68</v>
      </c>
    </row>
    <row r="8" spans="1:7" ht="19.5" customHeight="1">
      <c r="A8" s="98" t="s">
        <v>4</v>
      </c>
      <c r="B8" s="128" t="s">
        <v>4</v>
      </c>
      <c r="C8" s="140" t="s">
        <v>4</v>
      </c>
      <c r="D8" s="98" t="s">
        <v>81</v>
      </c>
      <c r="E8" s="118">
        <f>SUM(F8:G8)</f>
        <v>1800917.1199999999</v>
      </c>
      <c r="F8" s="119">
        <v>1605840.44</v>
      </c>
      <c r="G8" s="101">
        <v>195076.68</v>
      </c>
    </row>
    <row r="9" spans="1:7" ht="19.5" customHeight="1">
      <c r="A9" s="98" t="s">
        <v>4</v>
      </c>
      <c r="B9" s="128" t="s">
        <v>4</v>
      </c>
      <c r="C9" s="140" t="s">
        <v>82</v>
      </c>
      <c r="D9" s="98" t="s">
        <v>83</v>
      </c>
      <c r="E9" s="118">
        <f>SUM(F9:G9)</f>
        <v>1800917.1199999999</v>
      </c>
      <c r="F9" s="119">
        <v>1605840.44</v>
      </c>
      <c r="G9" s="101">
        <v>195076.68</v>
      </c>
    </row>
    <row r="10" spans="1:7" ht="19.5" customHeight="1">
      <c r="A10" s="98" t="s">
        <v>279</v>
      </c>
      <c r="B10" s="128" t="s">
        <v>4</v>
      </c>
      <c r="C10" s="140" t="s">
        <v>4</v>
      </c>
      <c r="D10" s="98" t="s">
        <v>280</v>
      </c>
      <c r="E10" s="118">
        <f aca="true" t="shared" si="0" ref="E10">SUM(F10:G10)</f>
        <v>1305272.44</v>
      </c>
      <c r="F10" s="119">
        <v>1305272.44</v>
      </c>
      <c r="G10" s="101">
        <v>0</v>
      </c>
    </row>
    <row r="11" spans="1:7" ht="19.5" customHeight="1">
      <c r="A11" s="98" t="s">
        <v>281</v>
      </c>
      <c r="B11" s="128" t="s">
        <v>86</v>
      </c>
      <c r="C11" s="140" t="s">
        <v>87</v>
      </c>
      <c r="D11" s="98" t="s">
        <v>282</v>
      </c>
      <c r="E11" s="118">
        <f aca="true" t="shared" si="1" ref="E11">SUM(F11:G11)</f>
        <v>500028</v>
      </c>
      <c r="F11" s="119">
        <v>500028</v>
      </c>
      <c r="G11" s="101">
        <v>0</v>
      </c>
    </row>
    <row r="12" spans="1:7" ht="19.5" customHeight="1">
      <c r="A12" s="98" t="s">
        <v>281</v>
      </c>
      <c r="B12" s="128" t="s">
        <v>85</v>
      </c>
      <c r="C12" s="140" t="s">
        <v>87</v>
      </c>
      <c r="D12" s="98" t="s">
        <v>283</v>
      </c>
      <c r="E12" s="118">
        <f aca="true" t="shared" si="2" ref="E12">SUM(F12:G12)</f>
        <v>86484</v>
      </c>
      <c r="F12" s="119">
        <v>86484</v>
      </c>
      <c r="G12" s="101">
        <v>0</v>
      </c>
    </row>
    <row r="13" spans="1:7" ht="19.5" customHeight="1">
      <c r="A13" s="98" t="s">
        <v>281</v>
      </c>
      <c r="B13" s="128" t="s">
        <v>284</v>
      </c>
      <c r="C13" s="140" t="s">
        <v>87</v>
      </c>
      <c r="D13" s="98" t="s">
        <v>285</v>
      </c>
      <c r="E13" s="118">
        <f aca="true" t="shared" si="3" ref="E13">SUM(F13:G13)</f>
        <v>1500</v>
      </c>
      <c r="F13" s="119">
        <v>1500</v>
      </c>
      <c r="G13" s="101">
        <v>0</v>
      </c>
    </row>
    <row r="14" spans="1:7" ht="19.5" customHeight="1">
      <c r="A14" s="98" t="s">
        <v>281</v>
      </c>
      <c r="B14" s="128" t="s">
        <v>286</v>
      </c>
      <c r="C14" s="140" t="s">
        <v>87</v>
      </c>
      <c r="D14" s="98" t="s">
        <v>287</v>
      </c>
      <c r="E14" s="118">
        <f aca="true" t="shared" si="4" ref="E14">SUM(F14:G14)</f>
        <v>338724</v>
      </c>
      <c r="F14" s="119">
        <v>338724</v>
      </c>
      <c r="G14" s="101">
        <v>0</v>
      </c>
    </row>
    <row r="15" spans="1:7" ht="19.5" customHeight="1">
      <c r="A15" s="98" t="s">
        <v>281</v>
      </c>
      <c r="B15" s="128" t="s">
        <v>288</v>
      </c>
      <c r="C15" s="140" t="s">
        <v>87</v>
      </c>
      <c r="D15" s="98" t="s">
        <v>289</v>
      </c>
      <c r="E15" s="118">
        <f aca="true" t="shared" si="5" ref="E15">SUM(F15:G15)</f>
        <v>136389.12</v>
      </c>
      <c r="F15" s="119">
        <v>136389.12</v>
      </c>
      <c r="G15" s="101">
        <v>0</v>
      </c>
    </row>
    <row r="16" spans="1:7" ht="19.5" customHeight="1">
      <c r="A16" s="98" t="s">
        <v>281</v>
      </c>
      <c r="B16" s="128" t="s">
        <v>290</v>
      </c>
      <c r="C16" s="140" t="s">
        <v>87</v>
      </c>
      <c r="D16" s="98" t="s">
        <v>291</v>
      </c>
      <c r="E16" s="118">
        <f aca="true" t="shared" si="6" ref="E16">SUM(F16:G16)</f>
        <v>68194.56</v>
      </c>
      <c r="F16" s="119">
        <v>68194.56</v>
      </c>
      <c r="G16" s="101">
        <v>0</v>
      </c>
    </row>
    <row r="17" spans="1:7" ht="19.5" customHeight="1">
      <c r="A17" s="98" t="s">
        <v>281</v>
      </c>
      <c r="B17" s="128" t="s">
        <v>292</v>
      </c>
      <c r="C17" s="140" t="s">
        <v>87</v>
      </c>
      <c r="D17" s="98" t="s">
        <v>293</v>
      </c>
      <c r="E17" s="118">
        <f aca="true" t="shared" si="7" ref="E17">SUM(F17:G17)</f>
        <v>9376.76</v>
      </c>
      <c r="F17" s="119">
        <v>9376.76</v>
      </c>
      <c r="G17" s="101">
        <v>0</v>
      </c>
    </row>
    <row r="18" spans="1:7" ht="19.5" customHeight="1">
      <c r="A18" s="98" t="s">
        <v>281</v>
      </c>
      <c r="B18" s="128" t="s">
        <v>294</v>
      </c>
      <c r="C18" s="140" t="s">
        <v>87</v>
      </c>
      <c r="D18" s="98" t="s">
        <v>295</v>
      </c>
      <c r="E18" s="118">
        <f aca="true" t="shared" si="8" ref="E18">SUM(F18:G18)</f>
        <v>85243</v>
      </c>
      <c r="F18" s="119">
        <v>85243</v>
      </c>
      <c r="G18" s="101">
        <v>0</v>
      </c>
    </row>
    <row r="19" spans="1:7" ht="19.5" customHeight="1">
      <c r="A19" s="98" t="s">
        <v>281</v>
      </c>
      <c r="B19" s="128" t="s">
        <v>174</v>
      </c>
      <c r="C19" s="140" t="s">
        <v>87</v>
      </c>
      <c r="D19" s="98" t="s">
        <v>296</v>
      </c>
      <c r="E19" s="118">
        <f aca="true" t="shared" si="9" ref="E19">SUM(F19:G19)</f>
        <v>79333</v>
      </c>
      <c r="F19" s="119">
        <v>79333</v>
      </c>
      <c r="G19" s="101">
        <v>0</v>
      </c>
    </row>
    <row r="20" spans="1:7" ht="19.5" customHeight="1">
      <c r="A20" s="98" t="s">
        <v>297</v>
      </c>
      <c r="B20" s="128" t="s">
        <v>4</v>
      </c>
      <c r="C20" s="140" t="s">
        <v>4</v>
      </c>
      <c r="D20" s="98" t="s">
        <v>298</v>
      </c>
      <c r="E20" s="118">
        <f aca="true" t="shared" si="10" ref="E20">SUM(F20:G20)</f>
        <v>195076.68</v>
      </c>
      <c r="F20" s="119">
        <v>0</v>
      </c>
      <c r="G20" s="101">
        <v>195076.68</v>
      </c>
    </row>
    <row r="21" spans="1:7" ht="19.5" customHeight="1">
      <c r="A21" s="98" t="s">
        <v>299</v>
      </c>
      <c r="B21" s="128" t="s">
        <v>86</v>
      </c>
      <c r="C21" s="140" t="s">
        <v>87</v>
      </c>
      <c r="D21" s="98" t="s">
        <v>300</v>
      </c>
      <c r="E21" s="118">
        <f aca="true" t="shared" si="11" ref="E21">SUM(F21:G21)</f>
        <v>23300</v>
      </c>
      <c r="F21" s="119">
        <v>0</v>
      </c>
      <c r="G21" s="101">
        <v>23300</v>
      </c>
    </row>
    <row r="22" spans="1:7" ht="19.5" customHeight="1">
      <c r="A22" s="98" t="s">
        <v>299</v>
      </c>
      <c r="B22" s="128" t="s">
        <v>85</v>
      </c>
      <c r="C22" s="140" t="s">
        <v>87</v>
      </c>
      <c r="D22" s="98" t="s">
        <v>301</v>
      </c>
      <c r="E22" s="118">
        <f aca="true" t="shared" si="12" ref="E22">SUM(F22:G22)</f>
        <v>5000</v>
      </c>
      <c r="F22" s="119">
        <v>0</v>
      </c>
      <c r="G22" s="101">
        <v>5000</v>
      </c>
    </row>
    <row r="23" spans="1:7" ht="19.5" customHeight="1">
      <c r="A23" s="98" t="s">
        <v>299</v>
      </c>
      <c r="B23" s="128" t="s">
        <v>284</v>
      </c>
      <c r="C23" s="140" t="s">
        <v>87</v>
      </c>
      <c r="D23" s="98" t="s">
        <v>302</v>
      </c>
      <c r="E23" s="118">
        <f aca="true" t="shared" si="13" ref="E23">SUM(F23:G23)</f>
        <v>4000</v>
      </c>
      <c r="F23" s="119">
        <v>0</v>
      </c>
      <c r="G23" s="101">
        <v>4000</v>
      </c>
    </row>
    <row r="24" spans="1:7" ht="19.5" customHeight="1">
      <c r="A24" s="98" t="s">
        <v>299</v>
      </c>
      <c r="B24" s="128" t="s">
        <v>303</v>
      </c>
      <c r="C24" s="140" t="s">
        <v>87</v>
      </c>
      <c r="D24" s="98" t="s">
        <v>304</v>
      </c>
      <c r="E24" s="118">
        <f aca="true" t="shared" si="14" ref="E24">SUM(F24:G24)</f>
        <v>2000</v>
      </c>
      <c r="F24" s="119">
        <v>0</v>
      </c>
      <c r="G24" s="101">
        <v>2000</v>
      </c>
    </row>
    <row r="25" spans="1:7" ht="19.5" customHeight="1">
      <c r="A25" s="98" t="s">
        <v>299</v>
      </c>
      <c r="B25" s="128" t="s">
        <v>91</v>
      </c>
      <c r="C25" s="140" t="s">
        <v>87</v>
      </c>
      <c r="D25" s="98" t="s">
        <v>305</v>
      </c>
      <c r="E25" s="118">
        <f aca="true" t="shared" si="15" ref="E25">SUM(F25:G25)</f>
        <v>5000</v>
      </c>
      <c r="F25" s="119">
        <v>0</v>
      </c>
      <c r="G25" s="101">
        <v>5000</v>
      </c>
    </row>
    <row r="26" spans="1:7" ht="19.5" customHeight="1">
      <c r="A26" s="98" t="s">
        <v>299</v>
      </c>
      <c r="B26" s="128" t="s">
        <v>306</v>
      </c>
      <c r="C26" s="140" t="s">
        <v>87</v>
      </c>
      <c r="D26" s="98" t="s">
        <v>307</v>
      </c>
      <c r="E26" s="118">
        <f aca="true" t="shared" si="16" ref="E26">SUM(F26:G26)</f>
        <v>5000</v>
      </c>
      <c r="F26" s="119">
        <v>0</v>
      </c>
      <c r="G26" s="101">
        <v>5000</v>
      </c>
    </row>
    <row r="27" spans="1:7" ht="19.5" customHeight="1">
      <c r="A27" s="98" t="s">
        <v>299</v>
      </c>
      <c r="B27" s="128" t="s">
        <v>286</v>
      </c>
      <c r="C27" s="140" t="s">
        <v>87</v>
      </c>
      <c r="D27" s="98" t="s">
        <v>308</v>
      </c>
      <c r="E27" s="118">
        <f aca="true" t="shared" si="17" ref="E27">SUM(F27:G27)</f>
        <v>6000</v>
      </c>
      <c r="F27" s="119">
        <v>0</v>
      </c>
      <c r="G27" s="101">
        <v>6000</v>
      </c>
    </row>
    <row r="28" spans="1:7" ht="19.5" customHeight="1">
      <c r="A28" s="98" t="s">
        <v>299</v>
      </c>
      <c r="B28" s="128" t="s">
        <v>95</v>
      </c>
      <c r="C28" s="140" t="s">
        <v>87</v>
      </c>
      <c r="D28" s="98" t="s">
        <v>309</v>
      </c>
      <c r="E28" s="118">
        <f aca="true" t="shared" si="18" ref="E28">SUM(F28:G28)</f>
        <v>16950</v>
      </c>
      <c r="F28" s="119">
        <v>0</v>
      </c>
      <c r="G28" s="101">
        <v>16950</v>
      </c>
    </row>
    <row r="29" spans="1:7" ht="19.5" customHeight="1">
      <c r="A29" s="98" t="s">
        <v>299</v>
      </c>
      <c r="B29" s="128" t="s">
        <v>294</v>
      </c>
      <c r="C29" s="140" t="s">
        <v>87</v>
      </c>
      <c r="D29" s="98" t="s">
        <v>310</v>
      </c>
      <c r="E29" s="118">
        <f aca="true" t="shared" si="19" ref="E29">SUM(F29:G29)</f>
        <v>11600</v>
      </c>
      <c r="F29" s="119">
        <v>0</v>
      </c>
      <c r="G29" s="101">
        <v>11600</v>
      </c>
    </row>
    <row r="30" spans="1:7" ht="19.5" customHeight="1">
      <c r="A30" s="98" t="s">
        <v>299</v>
      </c>
      <c r="B30" s="128" t="s">
        <v>311</v>
      </c>
      <c r="C30" s="140" t="s">
        <v>87</v>
      </c>
      <c r="D30" s="98" t="s">
        <v>312</v>
      </c>
      <c r="E30" s="118">
        <f aca="true" t="shared" si="20" ref="E30">SUM(F30:G30)</f>
        <v>5000</v>
      </c>
      <c r="F30" s="119">
        <v>0</v>
      </c>
      <c r="G30" s="101">
        <v>5000</v>
      </c>
    </row>
    <row r="31" spans="1:7" ht="19.5" customHeight="1">
      <c r="A31" s="98" t="s">
        <v>299</v>
      </c>
      <c r="B31" s="128" t="s">
        <v>313</v>
      </c>
      <c r="C31" s="140" t="s">
        <v>87</v>
      </c>
      <c r="D31" s="98" t="s">
        <v>314</v>
      </c>
      <c r="E31" s="118">
        <f aca="true" t="shared" si="21" ref="E31">SUM(F31:G31)</f>
        <v>4750</v>
      </c>
      <c r="F31" s="119">
        <v>0</v>
      </c>
      <c r="G31" s="101">
        <v>4750</v>
      </c>
    </row>
    <row r="32" spans="1:7" ht="19.5" customHeight="1">
      <c r="A32" s="98" t="s">
        <v>299</v>
      </c>
      <c r="B32" s="128" t="s">
        <v>315</v>
      </c>
      <c r="C32" s="140" t="s">
        <v>87</v>
      </c>
      <c r="D32" s="98" t="s">
        <v>316</v>
      </c>
      <c r="E32" s="118">
        <f aca="true" t="shared" si="22" ref="E32">SUM(F32:G32)</f>
        <v>31400</v>
      </c>
      <c r="F32" s="119">
        <v>0</v>
      </c>
      <c r="G32" s="101">
        <v>31400</v>
      </c>
    </row>
    <row r="33" spans="1:7" ht="19.5" customHeight="1">
      <c r="A33" s="98" t="s">
        <v>299</v>
      </c>
      <c r="B33" s="128" t="s">
        <v>317</v>
      </c>
      <c r="C33" s="140" t="s">
        <v>87</v>
      </c>
      <c r="D33" s="98" t="s">
        <v>318</v>
      </c>
      <c r="E33" s="118">
        <f aca="true" t="shared" si="23" ref="E33">SUM(F33:G33)</f>
        <v>6164.52</v>
      </c>
      <c r="F33" s="119">
        <v>0</v>
      </c>
      <c r="G33" s="101">
        <v>6164.52</v>
      </c>
    </row>
    <row r="34" spans="1:7" ht="19.5" customHeight="1">
      <c r="A34" s="98" t="s">
        <v>299</v>
      </c>
      <c r="B34" s="128" t="s">
        <v>319</v>
      </c>
      <c r="C34" s="140" t="s">
        <v>87</v>
      </c>
      <c r="D34" s="98" t="s">
        <v>320</v>
      </c>
      <c r="E34" s="118">
        <f aca="true" t="shared" si="24" ref="E34">SUM(F34:G34)</f>
        <v>10274.16</v>
      </c>
      <c r="F34" s="119">
        <v>0</v>
      </c>
      <c r="G34" s="101">
        <v>10274.16</v>
      </c>
    </row>
    <row r="35" spans="1:7" ht="19.5" customHeight="1">
      <c r="A35" s="98" t="s">
        <v>299</v>
      </c>
      <c r="B35" s="128" t="s">
        <v>174</v>
      </c>
      <c r="C35" s="140" t="s">
        <v>87</v>
      </c>
      <c r="D35" s="98" t="s">
        <v>321</v>
      </c>
      <c r="E35" s="118">
        <f aca="true" t="shared" si="25" ref="E35">SUM(F35:G35)</f>
        <v>58638</v>
      </c>
      <c r="F35" s="119">
        <v>0</v>
      </c>
      <c r="G35" s="101">
        <v>58638</v>
      </c>
    </row>
    <row r="36" spans="1:7" ht="19.5" customHeight="1">
      <c r="A36" s="98" t="s">
        <v>322</v>
      </c>
      <c r="B36" s="128" t="s">
        <v>4</v>
      </c>
      <c r="C36" s="140" t="s">
        <v>4</v>
      </c>
      <c r="D36" s="98" t="s">
        <v>170</v>
      </c>
      <c r="E36" s="118">
        <f aca="true" t="shared" si="26" ref="E36">SUM(F36:G36)</f>
        <v>300568</v>
      </c>
      <c r="F36" s="119">
        <v>300568</v>
      </c>
      <c r="G36" s="101">
        <v>0</v>
      </c>
    </row>
    <row r="37" spans="1:7" ht="19.5" customHeight="1">
      <c r="A37" s="98" t="s">
        <v>323</v>
      </c>
      <c r="B37" s="128" t="s">
        <v>85</v>
      </c>
      <c r="C37" s="140" t="s">
        <v>87</v>
      </c>
      <c r="D37" s="98" t="s">
        <v>324</v>
      </c>
      <c r="E37" s="118">
        <f aca="true" t="shared" si="27" ref="E37">SUM(F37:G37)</f>
        <v>234240</v>
      </c>
      <c r="F37" s="119">
        <v>234240</v>
      </c>
      <c r="G37" s="101">
        <v>0</v>
      </c>
    </row>
    <row r="38" spans="1:7" ht="19.5" customHeight="1">
      <c r="A38" s="98" t="s">
        <v>323</v>
      </c>
      <c r="B38" s="128" t="s">
        <v>91</v>
      </c>
      <c r="C38" s="140" t="s">
        <v>87</v>
      </c>
      <c r="D38" s="98" t="s">
        <v>325</v>
      </c>
      <c r="E38" s="118">
        <f aca="true" t="shared" si="28" ref="E38">SUM(F38:G38)</f>
        <v>23328</v>
      </c>
      <c r="F38" s="119">
        <v>23328</v>
      </c>
      <c r="G38" s="101">
        <v>0</v>
      </c>
    </row>
    <row r="39" spans="1:7" ht="19.5" customHeight="1">
      <c r="A39" s="98" t="s">
        <v>323</v>
      </c>
      <c r="B39" s="128" t="s">
        <v>174</v>
      </c>
      <c r="C39" s="140" t="s">
        <v>87</v>
      </c>
      <c r="D39" s="98" t="s">
        <v>326</v>
      </c>
      <c r="E39" s="118">
        <f aca="true" t="shared" si="29" ref="E39">SUM(F39:G39)</f>
        <v>43000</v>
      </c>
      <c r="F39" s="119">
        <v>43000</v>
      </c>
      <c r="G39" s="101">
        <v>0</v>
      </c>
    </row>
  </sheetData>
  <sheetProtection/>
  <mergeCells count="10"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30.5" style="0" customWidth="1"/>
    <col min="7" max="16384" width="9.33203125" style="0" bestFit="1" customWidth="1"/>
  </cols>
  <sheetData>
    <row r="1" spans="1:6" ht="19.5" customHeight="1">
      <c r="A1" s="73"/>
      <c r="B1" s="74"/>
      <c r="C1" s="74"/>
      <c r="D1" s="74"/>
      <c r="E1" s="74"/>
      <c r="F1" s="75" t="s">
        <v>327</v>
      </c>
    </row>
    <row r="2" spans="1:6" ht="19.5" customHeight="1">
      <c r="A2" s="76" t="s">
        <v>328</v>
      </c>
      <c r="B2" s="76"/>
      <c r="C2" s="76"/>
      <c r="D2" s="76"/>
      <c r="E2" s="76"/>
      <c r="F2" s="76"/>
    </row>
    <row r="3" spans="1:6" ht="19.5" customHeight="1">
      <c r="A3" s="125" t="s">
        <v>3</v>
      </c>
      <c r="B3" s="125"/>
      <c r="C3" s="125"/>
      <c r="D3" s="125"/>
      <c r="E3" s="125"/>
      <c r="F3" s="79" t="s">
        <v>5</v>
      </c>
    </row>
    <row r="4" spans="1:6" ht="19.5" customHeight="1">
      <c r="A4" s="85" t="s">
        <v>68</v>
      </c>
      <c r="B4" s="86"/>
      <c r="C4" s="87"/>
      <c r="D4" s="126" t="s">
        <v>69</v>
      </c>
      <c r="E4" s="106" t="s">
        <v>329</v>
      </c>
      <c r="F4" s="84" t="s">
        <v>71</v>
      </c>
    </row>
    <row r="5" spans="1:6" ht="19.5" customHeight="1">
      <c r="A5" s="91" t="s">
        <v>78</v>
      </c>
      <c r="B5" s="92" t="s">
        <v>79</v>
      </c>
      <c r="C5" s="93" t="s">
        <v>80</v>
      </c>
      <c r="D5" s="127"/>
      <c r="E5" s="106"/>
      <c r="F5" s="105"/>
    </row>
    <row r="6" spans="1:6" ht="19.5" customHeight="1">
      <c r="A6" s="128" t="s">
        <v>4</v>
      </c>
      <c r="B6" s="128" t="s">
        <v>4</v>
      </c>
      <c r="C6" s="128" t="s">
        <v>4</v>
      </c>
      <c r="D6" s="129" t="s">
        <v>4</v>
      </c>
      <c r="E6" s="129" t="s">
        <v>58</v>
      </c>
      <c r="F6" s="130">
        <v>70000</v>
      </c>
    </row>
    <row r="7" spans="1:6" ht="19.5" customHeight="1">
      <c r="A7" s="128" t="s">
        <v>4</v>
      </c>
      <c r="B7" s="128" t="s">
        <v>4</v>
      </c>
      <c r="C7" s="128" t="s">
        <v>4</v>
      </c>
      <c r="D7" s="129" t="s">
        <v>82</v>
      </c>
      <c r="E7" s="129" t="s">
        <v>0</v>
      </c>
      <c r="F7" s="130">
        <v>70000</v>
      </c>
    </row>
    <row r="8" spans="1:6" ht="19.5" customHeight="1">
      <c r="A8" s="128" t="s">
        <v>84</v>
      </c>
      <c r="B8" s="128" t="s">
        <v>85</v>
      </c>
      <c r="C8" s="128" t="s">
        <v>85</v>
      </c>
      <c r="D8" s="129" t="s">
        <v>87</v>
      </c>
      <c r="E8" s="129" t="s">
        <v>330</v>
      </c>
      <c r="F8" s="130">
        <v>20000</v>
      </c>
    </row>
    <row r="9" spans="1:6" ht="19.5" customHeight="1">
      <c r="A9" s="128" t="s">
        <v>84</v>
      </c>
      <c r="B9" s="128" t="s">
        <v>85</v>
      </c>
      <c r="C9" s="128" t="s">
        <v>85</v>
      </c>
      <c r="D9" s="129" t="s">
        <v>87</v>
      </c>
      <c r="E9" s="129" t="s">
        <v>331</v>
      </c>
      <c r="F9" s="130">
        <v>50000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39375001192092896" bottom="0.39375001192092896" header="0" footer="0"/>
  <pageSetup errors="blank" fitToHeight="1000" fitToWidth="1" horizontalDpi="600" verticalDpi="600" orientation="portrait" paperSize="9" scale="73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CLT-AL00</dc:creator>
  <cp:keywords/>
  <dc:description/>
  <cp:lastModifiedBy>:-*</cp:lastModifiedBy>
  <cp:lastPrinted>2019-11-12T15:13:15Z</cp:lastPrinted>
  <dcterms:created xsi:type="dcterms:W3CDTF">2019-02-20T11:06:21Z</dcterms:created>
  <dcterms:modified xsi:type="dcterms:W3CDTF">2021-04-20T08:41:25Z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7975363DD903495BBD1E7E893D05E414</vt:lpwstr>
  </property>
  <property fmtid="{D5CDD505-2E9C-101B-9397-08002B2CF9AE}" pid="4" name="KSOProductBuildV">
    <vt:lpwstr>2052-11.1.0.10314</vt:lpwstr>
  </property>
</Properties>
</file>