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Area" localSheetId="1">'1'!$A$1:$D$42</definedName>
    <definedName name="_xlnm.Print_Area" localSheetId="2">'1-1'!$A$1:$T$32</definedName>
    <definedName name="_xlnm.Print_Area" localSheetId="3">'1-2'!$A$1:$J$32</definedName>
    <definedName name="_xlnm.Print_Area" localSheetId="4">'2'!$A$1:$H$40</definedName>
    <definedName name="_xlnm.Print_Area" localSheetId="5">'2-1'!$A$1:$S$28</definedName>
    <definedName name="_xlnm.Print_Area" localSheetId="6">'3'!$A$1:$DI$29</definedName>
    <definedName name="_xlnm.Print_Area" localSheetId="7">'3-1'!$A$1:$G$29</definedName>
    <definedName name="_xlnm.Print_Area" localSheetId="8">'3-2'!$A$1:$F$27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<sst xmlns="http://schemas.openxmlformats.org/spreadsheetml/2006/main" count="1669" uniqueCount="556">
  <si>
    <t>剑阁县张王镇人民政府</t>
  </si>
  <si>
    <t>表1</t>
  </si>
  <si>
    <t>部门收支总表</t>
  </si>
  <si>
    <t>单位名称：剑阁县张王镇人民政府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</si>
  <si>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</si>
  <si>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</si>
  <si>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</si>
  <si>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</si>
  <si>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</si>
  <si>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</si>
  <si>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</si>
  <si>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</si>
  <si>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</si>
  <si>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</si>
  <si>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</si>
  <si>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</si>
  <si>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</si>
  <si>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</si>
  <si>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</si>
  <si>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</si>
  <si>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</si>
  <si>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</si>
  <si>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</si>
  <si>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</si>
  <si>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</si>
  <si>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</si>
  <si>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</si>
  <si>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</si>
  <si>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</si>
  <si>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</si>
  <si>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</si>
  <si>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</si>
  <si>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</si>
  <si>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</si>
  <si>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</si>
  <si>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</si>
  <si>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</si>
  <si>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</si>
  <si>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</si>
  <si>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</si>
  <si>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</si>
  <si>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</si>
  <si>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</si>
  <si>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</si>
  <si>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</si>
  <si>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</si>
  <si>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</si>
  <si>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</si>
  <si>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</si>
  <si>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</si>
  <si>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</si>
  <si>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</si>
  <si>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</si>
  <si>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</si>
  <si>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</si>
  <si>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</si>
  <si>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</si>
  <si>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</si>
  <si>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</si>
  <si>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</si>
  <si>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</si>
  <si>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</si>
  <si>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</si>
  <si>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</si>
  <si>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</si>
  <si>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</si>
  <si>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</si>
  <si>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</si>
  <si>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</si>
  <si>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</si>
  <si>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</si>
  <si>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</si>
  <si>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</si>
  <si>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</si>
  <si>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</si>
  <si>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</si>
  <si>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</si>
  <si>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</si>
  <si>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</si>
  <si>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</si>
  <si>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</si>
  <si>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756701</t>
  </si>
  <si>
    <t xml:space="preserve">  剑阁县张王镇人民政府</t>
  </si>
  <si>
    <t>201</t>
  </si>
  <si>
    <t>01</t>
  </si>
  <si>
    <t>04</t>
  </si>
  <si>
    <t xml:space="preserve">  756701</t>
  </si>
  <si>
    <t xml:space="preserve">    人大会议</t>
  </si>
  <si>
    <t>08</t>
  </si>
  <si>
    <t xml:space="preserve">    代表工作</t>
  </si>
  <si>
    <t>99</t>
  </si>
  <si>
    <t xml:space="preserve">    其他人大事务支出</t>
  </si>
  <si>
    <t>03</t>
  </si>
  <si>
    <t xml:space="preserve">    行政运行</t>
  </si>
  <si>
    <t>02</t>
  </si>
  <si>
    <t xml:space="preserve">    一般行政管理事务</t>
  </si>
  <si>
    <t xml:space="preserve">    信访事务</t>
  </si>
  <si>
    <t>29</t>
  </si>
  <si>
    <t xml:space="preserve">    其他群众团体事务支出</t>
  </si>
  <si>
    <t>33</t>
  </si>
  <si>
    <t xml:space="preserve">    其他宣传事务支出</t>
  </si>
  <si>
    <t>203</t>
  </si>
  <si>
    <t>06</t>
  </si>
  <si>
    <t>07</t>
  </si>
  <si>
    <t xml:space="preserve">    民兵</t>
  </si>
  <si>
    <t>207</t>
  </si>
  <si>
    <t>09</t>
  </si>
  <si>
    <t xml:space="preserve">    群众文化</t>
  </si>
  <si>
    <t>208</t>
  </si>
  <si>
    <t xml:space="preserve">    行政区划和地名管理</t>
  </si>
  <si>
    <t>05</t>
  </si>
  <si>
    <t xml:space="preserve">    机关事业单位基本养老保险缴费支出</t>
  </si>
  <si>
    <t xml:space="preserve">    义务兵优待</t>
  </si>
  <si>
    <t>210</t>
  </si>
  <si>
    <t>11</t>
  </si>
  <si>
    <t xml:space="preserve">    行政单位医疗</t>
  </si>
  <si>
    <t>212</t>
  </si>
  <si>
    <t xml:space="preserve">    城乡社区环境卫生</t>
  </si>
  <si>
    <t>213</t>
  </si>
  <si>
    <t>42</t>
  </si>
  <si>
    <t xml:space="preserve">    农村道路建设</t>
  </si>
  <si>
    <t>34</t>
  </si>
  <si>
    <t xml:space="preserve">    林业草原防灾减灾</t>
  </si>
  <si>
    <t xml:space="preserve">    其他扶贫支出</t>
  </si>
  <si>
    <t xml:space="preserve">    对村民委员会和村党支部的补助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</si>
  <si>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</si>
  <si>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</si>
  <si>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</si>
  <si>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</si>
  <si>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</si>
  <si>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</si>
  <si>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</si>
  <si>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</si>
  <si>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</si>
  <si>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</si>
  <si>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</si>
  <si>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</si>
  <si>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</si>
  <si>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</si>
  <si>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</si>
  <si>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</si>
  <si>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</si>
  <si>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</si>
  <si>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</si>
  <si>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</si>
  <si>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</si>
  <si>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</si>
  <si>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</si>
  <si>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</si>
  <si>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</si>
  <si>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</si>
  <si>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</si>
  <si>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</si>
  <si>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</si>
  <si>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</si>
  <si>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</si>
  <si>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</si>
  <si>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</si>
  <si>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</si>
  <si>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</si>
  <si>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</si>
  <si>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</si>
  <si>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</si>
  <si>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</si>
  <si>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</si>
  <si>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</si>
  <si>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</si>
  <si>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</si>
  <si>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</si>
  <si>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</si>
  <si>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</si>
  <si>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</si>
  <si>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</si>
  <si>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</si>
  <si>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</si>
  <si>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</si>
  <si>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</si>
  <si>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</si>
  <si>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财政拨款支出预算表（政府经济分类科目）</t>
  </si>
  <si>
    <t>项目</t>
  </si>
  <si>
    <t>总计</t>
  </si>
  <si>
    <t>当年财政拨款安排</t>
  </si>
  <si>
    <t>上年结转安排</t>
  </si>
  <si>
    <t>经济科目</t>
  </si>
  <si>
    <t>合 计</t>
  </si>
  <si>
    <t>一般公共预算拨款</t>
  </si>
  <si>
    <t>政府性基金安排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</si>
  <si>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</si>
  <si>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</si>
  <si>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</si>
  <si>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</si>
  <si>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</si>
  <si>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</si>
  <si>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</si>
  <si>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</si>
  <si>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</si>
  <si>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</si>
  <si>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</si>
  <si>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</si>
  <si>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</si>
  <si>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公务接待费</t>
  </si>
  <si>
    <t xml:space="preserve">      维修（护）费</t>
  </si>
  <si>
    <t xml:space="preserve">      其他商品和服务支出</t>
  </si>
  <si>
    <t>503</t>
  </si>
  <si>
    <t xml:space="preserve">    机关资本性支出（一）</t>
  </si>
  <si>
    <t xml:space="preserve">  503</t>
  </si>
  <si>
    <t xml:space="preserve">      基础设施建设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</si>
  <si>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</si>
  <si>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</si>
  <si>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</si>
  <si>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</si>
  <si>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</si>
  <si>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</si>
  <si>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</si>
  <si>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</si>
  <si>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</si>
  <si>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</si>
  <si>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一般公共预算支出总表</t>
  </si>
  <si>
    <t>单位名称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</si>
  <si>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</si>
  <si>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</si>
  <si>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</si>
  <si>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</si>
  <si>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</si>
  <si>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</si>
  <si>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</si>
  <si>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</si>
  <si>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</si>
  <si>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</si>
  <si>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</si>
  <si>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</si>
  <si>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</si>
  <si>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</si>
  <si>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</si>
  <si>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</si>
  <si>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</si>
  <si>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</si>
  <si>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</si>
  <si>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</si>
  <si>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</si>
  <si>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</si>
  <si>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</si>
  <si>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</si>
  <si>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</si>
  <si>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</si>
  <si>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</si>
  <si>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</si>
  <si>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</si>
  <si>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</si>
  <si>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</si>
  <si>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</si>
  <si>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</si>
  <si>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</si>
  <si>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</si>
  <si>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</si>
  <si>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</si>
  <si>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</si>
  <si>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</si>
  <si>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</si>
  <si>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</si>
  <si>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</si>
  <si>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</si>
  <si>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</si>
  <si>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</si>
  <si>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</si>
  <si>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</si>
  <si>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</si>
  <si>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</si>
  <si>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</si>
  <si>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</si>
  <si>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</si>
  <si>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</si>
  <si>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</si>
  <si>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</si>
  <si>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</si>
  <si>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</si>
  <si>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</si>
  <si>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</si>
  <si>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</si>
  <si>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</si>
  <si>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</si>
  <si>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</si>
  <si>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</si>
  <si>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</si>
  <si>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</si>
  <si>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</si>
  <si>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</si>
  <si>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</si>
  <si>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</si>
  <si>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</si>
  <si>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</si>
  <si>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</si>
  <si>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</si>
  <si>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</si>
  <si>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</si>
  <si>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</si>
  <si>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</si>
  <si>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</si>
  <si>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</si>
  <si>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</si>
  <si>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</si>
  <si>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</si>
  <si>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</si>
  <si>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</si>
  <si>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</si>
  <si>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</si>
  <si>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</si>
  <si>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</si>
  <si>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</si>
  <si>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</si>
  <si>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</si>
  <si>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</si>
  <si>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</si>
  <si>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金额(代缴社会保险费)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</si>
  <si>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</si>
  <si>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</si>
  <si>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</si>
  <si>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</si>
  <si>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</si>
  <si>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</si>
  <si>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</si>
  <si>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</si>
  <si>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</si>
  <si>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</si>
  <si>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</si>
  <si>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</si>
  <si>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</si>
  <si>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</si>
  <si>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</si>
  <si>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</si>
  <si>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</si>
  <si>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</si>
  <si>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</si>
  <si>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</si>
  <si>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</si>
  <si>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</si>
  <si>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维修(护)费</t>
  </si>
  <si>
    <t>15</t>
  </si>
  <si>
    <t>17</t>
  </si>
  <si>
    <t>28</t>
  </si>
  <si>
    <t xml:space="preserve">      工会经费</t>
  </si>
  <si>
    <t xml:space="preserve">      福利费</t>
  </si>
  <si>
    <t>39</t>
  </si>
  <si>
    <t xml:space="preserve">      其他交通费用</t>
  </si>
  <si>
    <t>303</t>
  </si>
  <si>
    <t xml:space="preserve">  303</t>
  </si>
  <si>
    <t xml:space="preserve">      生活补助</t>
  </si>
  <si>
    <t>表3-2</t>
  </si>
  <si>
    <t>一般公共预算项目支出预算表</t>
  </si>
  <si>
    <t>单位名称（项目）</t>
  </si>
  <si>
    <t xml:space="preserve">  乡镇人代会会务费</t>
  </si>
  <si>
    <t xml:space="preserve">  代表活动经费</t>
  </si>
  <si>
    <t xml:space="preserve">  乡镇人大主席团工作经费</t>
  </si>
  <si>
    <t xml:space="preserve">  党建工作（党员教育培训）</t>
  </si>
  <si>
    <t xml:space="preserve">  党建工作（党组织活动经费）</t>
  </si>
  <si>
    <t xml:space="preserve">  安全经费（社会治安）</t>
  </si>
  <si>
    <t xml:space="preserve">  妇女儿童年度工作经费</t>
  </si>
  <si>
    <t xml:space="preserve">  关心下一代工作经费</t>
  </si>
  <si>
    <t xml:space="preserve">  化解隐性债务（基础设施）</t>
  </si>
  <si>
    <t xml:space="preserve">  老促会工作经费</t>
  </si>
  <si>
    <t xml:space="preserve">  社会治理</t>
  </si>
  <si>
    <t xml:space="preserve">  小伙食补助</t>
  </si>
  <si>
    <t xml:space="preserve">  信访维稳</t>
  </si>
  <si>
    <t xml:space="preserve">  乡镇团委经费</t>
  </si>
  <si>
    <t xml:space="preserve">  宣传工作经费</t>
  </si>
  <si>
    <t xml:space="preserve">  乡镇人武经费</t>
  </si>
  <si>
    <t xml:space="preserve">  农村文化建设经费</t>
  </si>
  <si>
    <t xml:space="preserve">  垃圾清运及处置费</t>
  </si>
  <si>
    <t xml:space="preserve">  安全经费（森林防火）</t>
  </si>
  <si>
    <t xml:space="preserve">  驻村帮扶保障经费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</si>
  <si>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</si>
  <si>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</si>
  <si>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</si>
  <si>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</si>
  <si>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</si>
  <si>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</si>
  <si>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</si>
  <si>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</si>
  <si>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</si>
  <si>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</si>
  <si>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</si>
  <si>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</si>
  <si>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</si>
  <si>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</si>
  <si>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</si>
  <si>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rPr>
        <sz val="9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</si>
  <si>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</si>
  <si>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</si>
  <si>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</si>
  <si>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</si>
  <si>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</si>
  <si>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</si>
  <si>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</si>
  <si>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</si>
  <si>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</si>
  <si>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</si>
  <si>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</si>
  <si>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</si>
  <si>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</si>
  <si>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  安全经费（森林防火）</t>
  </si>
  <si>
    <t>切实减少辖区内火灾隐患，有效预防森林火灾</t>
  </si>
  <si>
    <t>物质储备</t>
  </si>
  <si>
    <t>&gt;= 0.95</t>
  </si>
  <si>
    <t>切实减少辖区内火灾隐患</t>
  </si>
  <si>
    <t>确保国有森林资源和群众生命财产安全得到有效保障</t>
  </si>
  <si>
    <t>公众满意度(%)</t>
  </si>
  <si>
    <t>&gt;= 96</t>
  </si>
  <si>
    <t xml:space="preserve">    </t>
  </si>
  <si>
    <t>物质合格率(%)</t>
  </si>
  <si>
    <t>&gt;= 100</t>
  </si>
  <si>
    <t>火灾发生率</t>
  </si>
  <si>
    <t>= 0</t>
  </si>
  <si>
    <t>工作持续时间</t>
  </si>
  <si>
    <t>2021年12月31日内</t>
  </si>
  <si>
    <t>物资储备费（万元）</t>
  </si>
  <si>
    <t>&lt;= 1.3</t>
  </si>
  <si>
    <t>工作经费（万元）</t>
  </si>
  <si>
    <t>&lt;= 4</t>
  </si>
  <si>
    <t>宣传资料费（万元）</t>
  </si>
  <si>
    <t>&gt;= 1</t>
  </si>
  <si>
    <t xml:space="preserve">    安全经费（社会治安）</t>
  </si>
  <si>
    <t>通过法律、法规、政策宣传教育，减少辖区内治安问题发生，为群众提供一个安定、秩序的生活环境</t>
  </si>
  <si>
    <t>开展宣传活动（次）</t>
  </si>
  <si>
    <t>&gt;= 6</t>
  </si>
  <si>
    <t>生活环境</t>
  </si>
  <si>
    <t>加快安定和谐生活环境的建立</t>
  </si>
  <si>
    <t>群众满意度（%）</t>
  </si>
  <si>
    <t>&gt;= 98</t>
  </si>
  <si>
    <t>解决纠纷（次）</t>
  </si>
  <si>
    <t>&lt;= 3</t>
  </si>
  <si>
    <t>发生安全事故次数（次）</t>
  </si>
  <si>
    <t>&gt;= 0</t>
  </si>
  <si>
    <t>项目成果时效</t>
  </si>
  <si>
    <t>2021年全年</t>
  </si>
  <si>
    <t>资料费（元）</t>
  </si>
  <si>
    <t>&lt;= 2000</t>
  </si>
  <si>
    <t>工作经费（元）</t>
  </si>
  <si>
    <t>&lt;= 3000</t>
  </si>
  <si>
    <t xml:space="preserve">    化解隐性债务（基础设施）</t>
  </si>
  <si>
    <t>有效化解我镇XXX项目债务</t>
  </si>
  <si>
    <t>化债率</t>
  </si>
  <si>
    <t>维护政府信誉度</t>
  </si>
  <si>
    <t>有效降低债务风险，提升政府形象</t>
  </si>
  <si>
    <t>收益群众满意度</t>
  </si>
  <si>
    <t>&gt;= 95</t>
  </si>
  <si>
    <t>完成债务化解时间节点</t>
  </si>
  <si>
    <t>2021年5月底</t>
  </si>
  <si>
    <t>化债数额（万元）</t>
  </si>
  <si>
    <t>&gt;= 1.59</t>
  </si>
  <si>
    <t xml:space="preserve">    垃圾清运及处置费</t>
  </si>
  <si>
    <t>保障场镇及周边垃圾清运，创造一个整洁的张王镇</t>
  </si>
  <si>
    <t>场镇及垃圾清运（车）</t>
  </si>
  <si>
    <t>&gt;= 200</t>
  </si>
  <si>
    <t>城乡环境</t>
  </si>
  <si>
    <t>有效改善城乡环境，提升群众生活幸福指数</t>
  </si>
  <si>
    <t>环境卫生质量</t>
  </si>
  <si>
    <t>达标</t>
  </si>
  <si>
    <t>场镇及周边垃圾清运</t>
  </si>
  <si>
    <t>为人民提供一个干净、舒适、幸福的生活环境</t>
  </si>
  <si>
    <t>完成时间</t>
  </si>
  <si>
    <t>2021年12月31日前完成</t>
  </si>
  <si>
    <t>场镇及周边垃圾清运（万元）</t>
  </si>
  <si>
    <t>&lt;= 5</t>
  </si>
  <si>
    <t xml:space="preserve">    农村文化建设经费</t>
  </si>
  <si>
    <t>弘扬传统文化，营造健康向上的文化氛围，开展群众文化活动，以繁荣农民群众文化生活为目的</t>
  </si>
  <si>
    <t>开展文化活动(次）</t>
  </si>
  <si>
    <t>对精神文明建设的促进作用</t>
  </si>
  <si>
    <t>丰富群众文化生活，助推精神文明建设</t>
  </si>
  <si>
    <t>群众满意度(%)</t>
  </si>
  <si>
    <t>宣传资料（份）</t>
  </si>
  <si>
    <t>&gt;= 2000</t>
  </si>
  <si>
    <t>2021年度</t>
  </si>
  <si>
    <t>宣传资料（元/份）</t>
  </si>
  <si>
    <t>&lt;= 3.5</t>
  </si>
  <si>
    <t>活动成本（元/次）</t>
  </si>
  <si>
    <t xml:space="preserve">    驻村帮扶保障经费</t>
  </si>
  <si>
    <t>巩固我镇脱贫攻坚工作，确保2021年度帮扶工作正常运行，保障驻村队员帮扶工作正常开展</t>
  </si>
  <si>
    <t>驻村人员下乡指导帮扶次数</t>
  </si>
  <si>
    <t>每月不低于3次</t>
  </si>
  <si>
    <t>工作效益</t>
  </si>
  <si>
    <t>带动每户贫困户及全村人民奔小康</t>
  </si>
  <si>
    <t>帮扶质量</t>
  </si>
  <si>
    <t>帮扶工作得到群众认可，促进当地经济较以往年度有所提高</t>
  </si>
  <si>
    <t>2021年12月31日之前完成</t>
  </si>
  <si>
    <t>= 9.68</t>
  </si>
  <si>
    <t>部门整体支出绩效目标申报表</t>
  </si>
  <si>
    <t>（2021年度）</t>
  </si>
  <si>
    <t>部门名称</t>
  </si>
  <si>
    <t>剑阁县张王镇人民政府（党政办）</t>
  </si>
  <si>
    <t>主要任务</t>
  </si>
  <si>
    <t>任务内容</t>
  </si>
  <si>
    <t>年度主要任务</t>
  </si>
  <si>
    <t>驻村帮扶保障经费</t>
  </si>
  <si>
    <t>保障驻村帮扶工作队工作正常开展，巩固我镇脱贫攻坚成果，助推乡村振兴战略。</t>
  </si>
  <si>
    <t>垃圾清运及处置</t>
  </si>
  <si>
    <t>及时清运乡村生活垃圾，做好乡村环境整治工作。</t>
  </si>
  <si>
    <t>化解隐性债务</t>
  </si>
  <si>
    <t>化解我镇基础设施债务。</t>
  </si>
  <si>
    <t>安全工作</t>
  </si>
  <si>
    <t>制作安全警示标语、标牌，做好辖区内森林防火、防汛、道路交通等安全工作。</t>
  </si>
  <si>
    <t>保障我镇工作的正常运转(2)</t>
  </si>
  <si>
    <t>5.按时发放遗属补助、义务兵生活补助；6.完善乡镇食堂建设，提升工作人员生活保障水平；7.积极组织开展老促协会活动，听取老同志建议，不断完善为民服务工作机制；8.做好乡人大代表会议筹备、后勤保障工作，吸取各位代表建议，不断提高为民服务质量；9.积极配合上级财政部门，督促、协助片区内乡镇按时按质按量完成财务工作。</t>
  </si>
  <si>
    <t>保障我镇工作的正常运转(1)</t>
  </si>
  <si>
    <t>1.按时、足额发放在职人员工资、津补贴等各项福利，做好社保、医保、公积金代扣代缴工作；2.严格执行中央八项规定，保障我镇正常运转所需办公费、差旅费等支出，推动工作正常开展；3.保障村（社）、组干部待遇，解决村（社）离职干部基本生活保障，做好基层组织活动开展、公共服务运维，组织带动村组干部更好的为人民服务；4.积极开展基层党组织活动，发展优秀党员，开展党员培训学习，不断壮大基层党组织建设；</t>
  </si>
  <si>
    <t>文化经费</t>
  </si>
  <si>
    <t>完善村文化室基本配套，免费对外开放，倡导全民学习。</t>
  </si>
  <si>
    <t>年度部门整体支出预算申请</t>
  </si>
  <si>
    <t>年度总体目标</t>
  </si>
  <si>
    <t>着力政治建设、思想建设、组织建设、作风建设、纪律建设，突出围绕中心、落实责任，实现机关党的建设“走在前、作表率”目标，为建设幸福山水张王提供有力保障。</t>
  </si>
  <si>
    <t>指标名称(总体目标)</t>
  </si>
  <si>
    <t>总体指标</t>
  </si>
  <si>
    <t>一级指标</t>
  </si>
  <si>
    <t>二级指标</t>
  </si>
  <si>
    <t>指标值（包含数字及文字描述）</t>
  </si>
  <si>
    <t>产出指标</t>
  </si>
  <si>
    <t>数量指标</t>
  </si>
  <si>
    <t>开展业务培训会</t>
  </si>
  <si>
    <t>三级指标名称</t>
  </si>
  <si>
    <t>全年本级开展3次业务培训，并组织县区根据实际情况做好业务工作。</t>
  </si>
  <si>
    <t>召开党建品牌建设表彰及推进会</t>
  </si>
  <si>
    <t>召开1次党建品牌建设表彰及推进会议总结成效、推广经验。</t>
  </si>
  <si>
    <t>召开党建工作责任制述职评议会</t>
  </si>
  <si>
    <t>召开1次党组织书记履行党建工作责任制述职评议大会，推动机关党组织书记认真履职，筑牢机关党建工作基础，提升机关党建工作整体质量。</t>
  </si>
  <si>
    <t>质量指标</t>
  </si>
  <si>
    <t>提高业务处理能力</t>
  </si>
  <si>
    <t>保障在职职工正常开展工作。</t>
  </si>
  <si>
    <t>着力政治建设、组织建设、作风建设</t>
  </si>
  <si>
    <t>培育政治坚定、组织力强、作风优良的机关。</t>
  </si>
  <si>
    <t>着力围绕中心、落实责任</t>
  </si>
  <si>
    <t>培育服务大局、执行有力的机关。</t>
  </si>
  <si>
    <t>时效指标</t>
  </si>
  <si>
    <t>完成时限</t>
  </si>
  <si>
    <t>预算执行进度达到时序进度，在规定时间内完成信息公开。</t>
  </si>
  <si>
    <t>成本指标</t>
  </si>
  <si>
    <t>三公经费控制</t>
  </si>
  <si>
    <t>严格控制三公经费，做到不超不减。</t>
  </si>
  <si>
    <t>经济效益指标</t>
  </si>
  <si>
    <t>提高机关党建质量</t>
  </si>
  <si>
    <t>发挥支部战斗堡垒作用，引领经济社会发展。</t>
  </si>
  <si>
    <t>发挥驻村帮扶作用</t>
  </si>
  <si>
    <t>巩固脱贫攻坚、助推乡村振兴。</t>
  </si>
  <si>
    <t>社会效益指标</t>
  </si>
  <si>
    <t>纪律建设和作风建设</t>
  </si>
  <si>
    <t>发挥监督执纪利剑作用，建设作风过硬队伍。</t>
  </si>
  <si>
    <t>政治建设和思想建设</t>
  </si>
  <si>
    <t>提升机关干部素质，培育向上的机关文化。</t>
  </si>
  <si>
    <t>组织建设、强化示范引领</t>
  </si>
  <si>
    <t>创新组织生活形式，提高党内生活活力；建强基层党组织；统战群团工作提质增效。</t>
  </si>
  <si>
    <t>生态效益指标</t>
  </si>
  <si>
    <t>推动绿色发展</t>
  </si>
  <si>
    <t>高质量推动全县发展主轴绿色经济强镇发展</t>
  </si>
  <si>
    <t>可持续影响指标</t>
  </si>
  <si>
    <t>促进经济社会健康发展</t>
  </si>
  <si>
    <t>节约意识贯穿用水、用电、用纸等工作生活中，促进可持续发展</t>
  </si>
  <si>
    <t>满意度</t>
  </si>
  <si>
    <t>按“三服务”要求，群众满意度达到95%以上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</si>
</sst>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\&quot;#,##0.00_);\(&quot;\&quot;#,##0.00\)"/>
  </numFmts>
  <fonts count="56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b/>
      <sz val="18"/>
      <name val="黑体"/>
      <family val="3"/>
    </font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黑体"/>
      <family val="3"/>
    </font>
    <font>
      <sz val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169">
    <xf numFmtId="1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1" applyNumberFormat="0" applyAlignment="0" applyProtection="0"/>
    <xf numFmtId="0" fontId="21" fillId="33" borderId="1" applyNumberFormat="0" applyAlignment="0" applyProtection="0"/>
    <xf numFmtId="0" fontId="22" fillId="34" borderId="2" applyNumberFormat="0" applyAlignment="0" applyProtection="0"/>
    <xf numFmtId="0" fontId="22" fillId="34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38" borderId="17" applyNumberFormat="0" applyAlignment="0" applyProtection="0"/>
    <xf numFmtId="0" fontId="54" fillId="47" borderId="14" applyNumberFormat="0" applyAlignment="0" applyProtection="0"/>
    <xf numFmtId="0" fontId="55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61">
    <xf numFmtId="1" fontId="0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3" xfId="0" applyNumberFormat="1" applyFont="1" applyBorder="1" applyAlignment="1" applyProtection="1">
      <alignment vertical="center" wrapText="1"/>
      <protection/>
    </xf>
    <xf numFmtId="4" fontId="4" fillId="0" borderId="24" xfId="0" applyNumberFormat="1" applyFont="1" applyBorder="1" applyAlignment="1" applyProtection="1">
      <alignment vertical="center" wrapText="1"/>
      <protection/>
    </xf>
    <xf numFmtId="4" fontId="4" fillId="0" borderId="25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7" xfId="0" applyNumberFormat="1" applyFont="1" applyBorder="1" applyAlignment="1" applyProtection="1">
      <alignment vertical="center" wrapText="1"/>
      <protection/>
    </xf>
    <xf numFmtId="4" fontId="4" fillId="0" borderId="28" xfId="0" applyNumberFormat="1" applyFont="1" applyBorder="1" applyAlignment="1" applyProtection="1">
      <alignment vertical="center" wrapText="1"/>
      <protection/>
    </xf>
    <xf numFmtId="4" fontId="4" fillId="0" borderId="29" xfId="0" applyNumberFormat="1" applyFont="1" applyBorder="1" applyAlignment="1" applyProtection="1">
      <alignment vertical="center" wrapText="1"/>
      <protection/>
    </xf>
    <xf numFmtId="4" fontId="4" fillId="0" borderId="30" xfId="0" applyNumberFormat="1" applyFont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4" fontId="4" fillId="0" borderId="19" xfId="0" applyNumberFormat="1" applyFont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4" fontId="4" fillId="0" borderId="28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 applyProtection="1">
      <alignment vertical="center" wrapText="1"/>
      <protection/>
    </xf>
    <xf numFmtId="0" fontId="4" fillId="0" borderId="36" xfId="0" applyNumberFormat="1" applyFont="1" applyFill="1" applyBorder="1" applyAlignment="1">
      <alignment vertical="center"/>
    </xf>
    <xf numFmtId="4" fontId="7" fillId="0" borderId="37" xfId="0" applyNumberFormat="1" applyFont="1" applyBorder="1" applyAlignment="1" applyProtection="1">
      <alignment vertical="center" wrapText="1"/>
      <protection/>
    </xf>
    <xf numFmtId="4" fontId="7" fillId="0" borderId="38" xfId="0" applyNumberFormat="1" applyFont="1" applyBorder="1" applyAlignment="1" applyProtection="1">
      <alignment vertical="center" wrapText="1"/>
      <protection/>
    </xf>
    <xf numFmtId="1" fontId="7" fillId="0" borderId="31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4" fontId="7" fillId="0" borderId="39" xfId="0" applyNumberFormat="1" applyFont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4" fontId="7" fillId="0" borderId="32" xfId="0" applyNumberFormat="1" applyFont="1" applyBorder="1" applyAlignment="1" applyProtection="1">
      <alignment vertical="center" wrapText="1"/>
      <protection/>
    </xf>
    <xf numFmtId="0" fontId="4" fillId="0" borderId="40" xfId="0" applyNumberFormat="1" applyFont="1" applyFill="1" applyBorder="1" applyAlignment="1">
      <alignment vertical="center"/>
    </xf>
    <xf numFmtId="4" fontId="7" fillId="0" borderId="40" xfId="0" applyNumberFormat="1" applyFont="1" applyBorder="1" applyAlignment="1" applyProtection="1">
      <alignment vertical="center" wrapText="1"/>
      <protection/>
    </xf>
    <xf numFmtId="4" fontId="7" fillId="0" borderId="22" xfId="0" applyNumberFormat="1" applyFont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4" fontId="7" fillId="0" borderId="19" xfId="0" applyNumberFormat="1" applyFont="1" applyBorder="1" applyAlignment="1" applyProtection="1">
      <alignment vertical="center" wrapText="1"/>
      <protection/>
    </xf>
    <xf numFmtId="4" fontId="7" fillId="0" borderId="42" xfId="0" applyNumberFormat="1" applyFont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4" fontId="7" fillId="0" borderId="40" xfId="0" applyNumberFormat="1" applyFont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vertical="center" wrapText="1"/>
    </xf>
    <xf numFmtId="0" fontId="7" fillId="0" borderId="39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 applyProtection="1">
      <alignment vertical="center" wrapText="1"/>
      <protection/>
    </xf>
    <xf numFmtId="4" fontId="7" fillId="0" borderId="27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4" fontId="7" fillId="0" borderId="25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4" fontId="7" fillId="0" borderId="43" xfId="0" applyNumberFormat="1" applyFont="1" applyBorder="1" applyAlignment="1" applyProtection="1">
      <alignment vertical="center" wrapText="1"/>
      <protection/>
    </xf>
    <xf numFmtId="0" fontId="7" fillId="0" borderId="33" xfId="0" applyNumberFormat="1" applyFont="1" applyFill="1" applyBorder="1" applyAlignment="1">
      <alignment vertical="center"/>
    </xf>
    <xf numFmtId="4" fontId="7" fillId="0" borderId="44" xfId="0" applyNumberFormat="1" applyFont="1" applyBorder="1" applyAlignment="1" applyProtection="1">
      <alignment vertical="center" wrapText="1"/>
      <protection/>
    </xf>
    <xf numFmtId="4" fontId="7" fillId="0" borderId="45" xfId="0" applyNumberFormat="1" applyFont="1" applyBorder="1" applyAlignment="1" applyProtection="1">
      <alignment vertical="center" wrapText="1"/>
      <protection/>
    </xf>
    <xf numFmtId="4" fontId="7" fillId="0" borderId="46" xfId="0" applyNumberFormat="1" applyFont="1" applyBorder="1" applyAlignment="1" applyProtection="1">
      <alignment vertical="center" wrapText="1"/>
      <protection/>
    </xf>
    <xf numFmtId="4" fontId="7" fillId="0" borderId="45" xfId="0" applyNumberFormat="1" applyFont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4" fontId="7" fillId="0" borderId="45" xfId="0" applyNumberFormat="1" applyFont="1" applyBorder="1" applyAlignment="1">
      <alignment horizontal="right" vertical="center" wrapText="1"/>
    </xf>
    <xf numFmtId="4" fontId="7" fillId="0" borderId="47" xfId="0" applyNumberFormat="1" applyFont="1" applyBorder="1" applyAlignment="1">
      <alignment horizontal="right" vertical="center" wrapText="1"/>
    </xf>
    <xf numFmtId="4" fontId="7" fillId="0" borderId="47" xfId="0" applyNumberFormat="1" applyFont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33" borderId="51" xfId="0" applyNumberFormat="1" applyFont="1" applyFill="1" applyBorder="1" applyAlignment="1" applyProtection="1">
      <alignment horizontal="center" vertical="center"/>
      <protection/>
    </xf>
    <xf numFmtId="0" fontId="4" fillId="33" borderId="53" xfId="0" applyNumberFormat="1" applyFont="1" applyFill="1" applyBorder="1" applyAlignment="1" applyProtection="1">
      <alignment horizontal="center" vertical="center"/>
      <protection/>
    </xf>
    <xf numFmtId="0" fontId="4" fillId="33" borderId="42" xfId="0" applyNumberFormat="1" applyFont="1" applyFill="1" applyBorder="1" applyAlignment="1" applyProtection="1">
      <alignment horizontal="center" vertical="center"/>
      <protection/>
    </xf>
    <xf numFmtId="0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NumberFormat="1" applyFont="1" applyFill="1" applyBorder="1" applyAlignment="1" applyProtection="1">
      <alignment horizontal="center" vertical="center" wrapText="1"/>
      <protection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1" fontId="4" fillId="0" borderId="55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54" xfId="0" applyNumberFormat="1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8" xfId="0" applyNumberFormat="1" applyFont="1" applyFill="1" applyBorder="1" applyAlignment="1">
      <alignment horizontal="center" vertical="center" wrapText="1"/>
    </xf>
    <xf numFmtId="0" fontId="35" fillId="0" borderId="0" xfId="113" applyFont="1" applyAlignment="1">
      <alignment vertical="center"/>
      <protection/>
    </xf>
    <xf numFmtId="0" fontId="10" fillId="0" borderId="0" xfId="109" applyAlignment="1">
      <alignment vertical="center" wrapText="1"/>
      <protection/>
    </xf>
    <xf numFmtId="0" fontId="10" fillId="0" borderId="0" xfId="145" applyAlignment="1">
      <alignment vertical="center"/>
      <protection/>
    </xf>
    <xf numFmtId="0" fontId="2" fillId="0" borderId="0" xfId="120" applyFont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3" fillId="0" borderId="0" xfId="126" applyFont="1" applyAlignment="1">
      <alignment horizontal="center" vertical="center" wrapText="1"/>
      <protection/>
    </xf>
    <xf numFmtId="0" fontId="4" fillId="0" borderId="56" xfId="127" applyFont="1" applyBorder="1" applyAlignment="1">
      <alignment horizontal="center" vertical="center" wrapText="1"/>
      <protection/>
    </xf>
    <xf numFmtId="0" fontId="4" fillId="0" borderId="19" xfId="127" applyFont="1" applyBorder="1" applyAlignment="1">
      <alignment horizontal="center" vertical="center" wrapText="1"/>
      <protection/>
    </xf>
    <xf numFmtId="0" fontId="4" fillId="0" borderId="19" xfId="128" applyFont="1" applyBorder="1" applyAlignment="1">
      <alignment horizontal="left" vertical="center" wrapText="1"/>
      <protection/>
    </xf>
    <xf numFmtId="0" fontId="4" fillId="0" borderId="19" xfId="129" applyFont="1" applyBorder="1" applyAlignment="1">
      <alignment horizontal="left" vertical="center" wrapText="1"/>
      <protection/>
    </xf>
    <xf numFmtId="0" fontId="4" fillId="0" borderId="19" xfId="130" applyFont="1" applyBorder="1" applyAlignment="1">
      <alignment horizontal="left" vertical="center" wrapText="1"/>
      <protection/>
    </xf>
    <xf numFmtId="0" fontId="4" fillId="0" borderId="19" xfId="131" applyFont="1" applyBorder="1" applyAlignment="1">
      <alignment horizontal="left" vertical="center" wrapText="1"/>
      <protection/>
    </xf>
    <xf numFmtId="0" fontId="4" fillId="0" borderId="64" xfId="111" applyFont="1" applyBorder="1" applyAlignment="1">
      <alignment horizontal="center" vertical="center" wrapText="1"/>
      <protection/>
    </xf>
    <xf numFmtId="0" fontId="36" fillId="0" borderId="62" xfId="0" applyNumberFormat="1" applyFont="1" applyBorder="1" applyAlignment="1">
      <alignment horizontal="center" vertical="center" wrapText="1"/>
    </xf>
    <xf numFmtId="0" fontId="36" fillId="0" borderId="63" xfId="0" applyNumberFormat="1" applyFont="1" applyBorder="1" applyAlignment="1">
      <alignment horizontal="center" vertical="center" wrapText="1"/>
    </xf>
    <xf numFmtId="0" fontId="36" fillId="0" borderId="64" xfId="0" applyNumberFormat="1" applyFont="1" applyBorder="1" applyAlignment="1">
      <alignment horizontal="center" vertical="center" wrapText="1"/>
    </xf>
    <xf numFmtId="0" fontId="4" fillId="0" borderId="68" xfId="111" applyFont="1" applyBorder="1" applyAlignment="1">
      <alignment horizontal="center" vertical="center" wrapText="1"/>
      <protection/>
    </xf>
    <xf numFmtId="0" fontId="36" fillId="0" borderId="65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66" xfId="0" applyNumberFormat="1" applyFont="1" applyBorder="1" applyAlignment="1">
      <alignment horizontal="center" vertical="center" wrapText="1"/>
    </xf>
    <xf numFmtId="0" fontId="4" fillId="0" borderId="68" xfId="112" applyFont="1" applyBorder="1" applyAlignment="1">
      <alignment horizontal="center" vertical="center" wrapText="1"/>
      <protection/>
    </xf>
    <xf numFmtId="0" fontId="36" fillId="0" borderId="27" xfId="0" applyNumberFormat="1" applyFont="1" applyBorder="1" applyAlignment="1">
      <alignment horizontal="left" vertical="center" wrapText="1"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30" xfId="0" applyNumberFormat="1" applyFont="1" applyBorder="1" applyAlignment="1">
      <alignment horizontal="left" vertical="center" wrapText="1"/>
    </xf>
    <xf numFmtId="0" fontId="36" fillId="0" borderId="19" xfId="0" applyNumberFormat="1" applyFont="1" applyBorder="1" applyAlignment="1">
      <alignment horizontal="left" vertical="center" wrapText="1"/>
    </xf>
    <xf numFmtId="0" fontId="4" fillId="0" borderId="68" xfId="112" applyFont="1" applyBorder="1" applyAlignment="1">
      <alignment horizontal="center" vertical="center" wrapText="1"/>
      <protection/>
    </xf>
    <xf numFmtId="0" fontId="36" fillId="0" borderId="0" xfId="0" applyNumberFormat="1" applyFont="1" applyBorder="1" applyAlignment="1">
      <alignment horizontal="left" vertical="center" wrapText="1"/>
    </xf>
    <xf numFmtId="0" fontId="4" fillId="0" borderId="0" xfId="114" applyFont="1" applyBorder="1" applyAlignment="1">
      <alignment horizontal="center" vertical="center" wrapText="1"/>
      <protection/>
    </xf>
    <xf numFmtId="0" fontId="4" fillId="0" borderId="19" xfId="114" applyFont="1" applyBorder="1" applyAlignment="1">
      <alignment horizontal="center" vertical="center" wrapText="1"/>
      <protection/>
    </xf>
    <xf numFmtId="4" fontId="4" fillId="0" borderId="66" xfId="115" applyNumberFormat="1" applyFont="1" applyBorder="1" applyAlignment="1">
      <alignment horizontal="right" vertical="center" wrapText="1"/>
      <protection/>
    </xf>
    <xf numFmtId="4" fontId="36" fillId="0" borderId="57" xfId="0" applyNumberFormat="1" applyFont="1" applyBorder="1" applyAlignment="1">
      <alignment horizontal="right" vertical="center" wrapText="1"/>
    </xf>
    <xf numFmtId="4" fontId="4" fillId="0" borderId="30" xfId="116" applyNumberFormat="1" applyFont="1" applyBorder="1" applyAlignment="1">
      <alignment horizontal="right" vertical="center" wrapText="1"/>
      <protection/>
    </xf>
    <xf numFmtId="4" fontId="4" fillId="0" borderId="19" xfId="116" applyNumberFormat="1" applyFont="1" applyBorder="1" applyAlignment="1">
      <alignment horizontal="right" vertical="center" wrapText="1"/>
      <protection/>
    </xf>
    <xf numFmtId="4" fontId="4" fillId="0" borderId="0" xfId="116" applyNumberFormat="1" applyFont="1" applyBorder="1" applyAlignment="1">
      <alignment horizontal="right" vertical="center" wrapText="1"/>
      <protection/>
    </xf>
    <xf numFmtId="4" fontId="4" fillId="0" borderId="68" xfId="116" applyNumberFormat="1" applyFont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center" vertical="center" wrapText="1"/>
      <protection/>
    </xf>
    <xf numFmtId="0" fontId="4" fillId="0" borderId="0" xfId="117" applyFont="1" applyBorder="1" applyAlignment="1">
      <alignment horizontal="left" vertical="center" wrapText="1"/>
      <protection/>
    </xf>
    <xf numFmtId="0" fontId="4" fillId="0" borderId="0" xfId="118" applyFont="1" applyBorder="1" applyAlignment="1">
      <alignment horizontal="left" vertical="center" wrapText="1"/>
      <protection/>
    </xf>
    <xf numFmtId="0" fontId="4" fillId="0" borderId="68" xfId="119" applyFont="1" applyBorder="1" applyAlignment="1">
      <alignment horizontal="left" vertical="center" wrapText="1"/>
      <protection/>
    </xf>
    <xf numFmtId="0" fontId="4" fillId="0" borderId="58" xfId="121" applyFont="1" applyBorder="1" applyAlignment="1">
      <alignment horizontal="center" vertical="center" wrapText="1"/>
      <protection/>
    </xf>
    <xf numFmtId="0" fontId="4" fillId="0" borderId="30" xfId="122" applyFont="1" applyBorder="1" applyAlignment="1">
      <alignment horizontal="center" vertical="center" wrapText="1"/>
      <protection/>
    </xf>
    <xf numFmtId="0" fontId="4" fillId="0" borderId="19" xfId="123" applyFont="1" applyBorder="1" applyAlignment="1">
      <alignment horizontal="center" vertical="center" wrapText="1"/>
      <protection/>
    </xf>
    <xf numFmtId="0" fontId="4" fillId="0" borderId="58" xfId="121" applyFont="1" applyBorder="1" applyAlignment="1">
      <alignment horizontal="center" vertical="center" wrapText="1"/>
      <protection/>
    </xf>
    <xf numFmtId="0" fontId="4" fillId="0" borderId="56" xfId="121" applyFont="1" applyBorder="1" applyAlignment="1">
      <alignment horizontal="center" vertical="center" wrapText="1"/>
      <protection/>
    </xf>
    <xf numFmtId="0" fontId="4" fillId="0" borderId="56" xfId="124" applyFont="1" applyBorder="1" applyAlignment="1">
      <alignment horizontal="center" vertical="center" wrapText="1"/>
      <protection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125" applyFont="1" applyBorder="1" applyAlignment="1">
      <alignment horizontal="left" vertical="center" wrapText="1"/>
      <protection/>
    </xf>
    <xf numFmtId="0" fontId="4" fillId="0" borderId="58" xfId="124" applyFont="1" applyBorder="1" applyAlignment="1">
      <alignment horizontal="center" vertical="center" wrapText="1"/>
      <protection/>
    </xf>
    <xf numFmtId="0" fontId="4" fillId="0" borderId="57" xfId="124" applyFont="1" applyBorder="1" applyAlignment="1">
      <alignment horizontal="center" vertical="center" wrapText="1"/>
      <protection/>
    </xf>
    <xf numFmtId="0" fontId="4" fillId="0" borderId="19" xfId="124" applyFont="1" applyBorder="1" applyAlignment="1">
      <alignment horizontal="center" vertical="center" wrapText="1"/>
      <protection/>
    </xf>
    <xf numFmtId="0" fontId="4" fillId="0" borderId="57" xfId="121" applyFont="1" applyBorder="1" applyAlignment="1">
      <alignment horizontal="center" vertical="center" wrapText="1"/>
      <protection/>
    </xf>
    <xf numFmtId="0" fontId="4" fillId="0" borderId="30" xfId="121" applyFont="1" applyBorder="1" applyAlignment="1">
      <alignment horizontal="center" vertical="center" wrapText="1"/>
      <protection/>
    </xf>
  </cellXfs>
  <cellStyles count="155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Style 1" xfId="109"/>
    <cellStyle name="Style 10" xfId="110"/>
    <cellStyle name="Style 11" xfId="111"/>
    <cellStyle name="Style 15" xfId="112"/>
    <cellStyle name="Style 2" xfId="113"/>
    <cellStyle name="Style 21" xfId="114"/>
    <cellStyle name="Style 22" xfId="115"/>
    <cellStyle name="Style 25" xfId="116"/>
    <cellStyle name="Style 27" xfId="117"/>
    <cellStyle name="Style 28" xfId="118"/>
    <cellStyle name="Style 29" xfId="119"/>
    <cellStyle name="Style 3" xfId="120"/>
    <cellStyle name="Style 30" xfId="121"/>
    <cellStyle name="Style 31" xfId="122"/>
    <cellStyle name="Style 32" xfId="123"/>
    <cellStyle name="Style 33" xfId="124"/>
    <cellStyle name="Style 34" xfId="125"/>
    <cellStyle name="Style 4" xfId="126"/>
    <cellStyle name="Style 5" xfId="127"/>
    <cellStyle name="Style 6" xfId="128"/>
    <cellStyle name="Style 7" xfId="129"/>
    <cellStyle name="Style 8" xfId="130"/>
    <cellStyle name="Style 9" xfId="131"/>
    <cellStyle name="Title 1" xfId="132"/>
    <cellStyle name="Title 1 1" xfId="133"/>
    <cellStyle name="Total 1" xfId="134"/>
    <cellStyle name="Total 1 1" xfId="135"/>
    <cellStyle name="Warning Text 1" xfId="136"/>
    <cellStyle name="Warning Text 1 1" xfId="137"/>
    <cellStyle name="Percent" xfId="138"/>
    <cellStyle name="标题" xfId="139"/>
    <cellStyle name="标题 1" xfId="140"/>
    <cellStyle name="标题 2" xfId="141"/>
    <cellStyle name="标题 3" xfId="142"/>
    <cellStyle name="标题 4" xfId="143"/>
    <cellStyle name="差" xfId="144"/>
    <cellStyle name="常规 2" xfId="145"/>
    <cellStyle name="Hyperlink" xfId="146"/>
    <cellStyle name="好" xfId="147"/>
    <cellStyle name="汇总" xfId="148"/>
    <cellStyle name="Currency" xfId="149"/>
    <cellStyle name="Currency [0]" xfId="150"/>
    <cellStyle name="计算" xfId="151"/>
    <cellStyle name="检查单元格" xfId="152"/>
    <cellStyle name="解释性文本" xfId="153"/>
    <cellStyle name="警告文本" xfId="154"/>
    <cellStyle name="链接单元格" xfId="155"/>
    <cellStyle name="Comma" xfId="156"/>
    <cellStyle name="Comma [0]" xfId="157"/>
    <cellStyle name="强调文字颜色 1" xfId="158"/>
    <cellStyle name="强调文字颜色 2" xfId="159"/>
    <cellStyle name="强调文字颜色 3" xfId="160"/>
    <cellStyle name="强调文字颜色 4" xfId="161"/>
    <cellStyle name="强调文字颜色 5" xfId="162"/>
    <cellStyle name="强调文字颜色 6" xfId="163"/>
    <cellStyle name="适中" xfId="164"/>
    <cellStyle name="输出" xfId="165"/>
    <cellStyle name="输入" xfId="166"/>
    <cellStyle name="Followed Hyperlink" xfId="167"/>
    <cellStyle name="注释" xfId="1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3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66.16015625" style="0" customWidth="1"/>
  </cols>
  <sheetData>
    <row r="3" ht="11.25">
      <c r="A3" t="s">
        <v>0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5.3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9" t="s">
        <v>370</v>
      </c>
    </row>
    <row r="2" spans="1:8" ht="25.5" customHeight="1">
      <c r="A2" s="101" t="s">
        <v>371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107" t="s">
        <v>3</v>
      </c>
      <c r="B3" s="107"/>
      <c r="C3" s="19"/>
      <c r="D3" s="19"/>
      <c r="E3" s="19"/>
      <c r="F3" s="19"/>
      <c r="G3" s="19"/>
      <c r="H3" s="9" t="s">
        <v>5</v>
      </c>
    </row>
    <row r="4" spans="1:8" ht="19.5" customHeight="1">
      <c r="A4" s="120" t="s">
        <v>372</v>
      </c>
      <c r="B4" s="120" t="s">
        <v>218</v>
      </c>
      <c r="C4" s="123" t="s">
        <v>373</v>
      </c>
      <c r="D4" s="123"/>
      <c r="E4" s="124"/>
      <c r="F4" s="124"/>
      <c r="G4" s="124"/>
      <c r="H4" s="123"/>
    </row>
    <row r="5" spans="1:8" ht="19.5" customHeight="1">
      <c r="A5" s="160"/>
      <c r="B5" s="160"/>
      <c r="C5" s="180" t="s">
        <v>58</v>
      </c>
      <c r="D5" s="120" t="s">
        <v>253</v>
      </c>
      <c r="E5" s="177" t="s">
        <v>374</v>
      </c>
      <c r="F5" s="178"/>
      <c r="G5" s="179"/>
      <c r="H5" s="182" t="s">
        <v>258</v>
      </c>
    </row>
    <row r="6" spans="1:8" ht="33.75" customHeight="1">
      <c r="A6" s="119"/>
      <c r="B6" s="119"/>
      <c r="C6" s="181"/>
      <c r="D6" s="122"/>
      <c r="E6" s="20" t="s">
        <v>73</v>
      </c>
      <c r="F6" s="21" t="s">
        <v>375</v>
      </c>
      <c r="G6" s="22" t="s">
        <v>376</v>
      </c>
      <c r="H6" s="165"/>
    </row>
    <row r="7" spans="1:8" ht="19.5" customHeight="1">
      <c r="A7" s="13" t="s">
        <v>4</v>
      </c>
      <c r="B7" s="13" t="s">
        <v>58</v>
      </c>
      <c r="C7" s="23">
        <f>SUM(D7,F7:H7)</f>
        <v>32300</v>
      </c>
      <c r="D7" s="24">
        <v>0</v>
      </c>
      <c r="E7" s="24">
        <f>SUM(F7:G7)</f>
        <v>0</v>
      </c>
      <c r="F7" s="24">
        <v>0</v>
      </c>
      <c r="G7" s="25">
        <v>0</v>
      </c>
      <c r="H7" s="26">
        <v>32300</v>
      </c>
    </row>
    <row r="8" spans="1:8" ht="19.5" customHeight="1">
      <c r="A8" s="13" t="s">
        <v>4</v>
      </c>
      <c r="B8" s="13" t="s">
        <v>0</v>
      </c>
      <c r="C8" s="23">
        <f>SUM(D8,F8:H8)</f>
        <v>32300</v>
      </c>
      <c r="D8" s="24">
        <v>0</v>
      </c>
      <c r="E8" s="24">
        <f>SUM(F8:G8)</f>
        <v>0</v>
      </c>
      <c r="F8" s="24">
        <v>0</v>
      </c>
      <c r="G8" s="25">
        <v>0</v>
      </c>
      <c r="H8" s="26">
        <v>32300</v>
      </c>
    </row>
    <row r="9" spans="1:8" ht="19.5" customHeight="1">
      <c r="A9" s="13" t="s">
        <v>81</v>
      </c>
      <c r="B9" s="13" t="s">
        <v>82</v>
      </c>
      <c r="C9" s="23">
        <f>SUM(D9,F9:H9)</f>
        <v>32300</v>
      </c>
      <c r="D9" s="24">
        <v>0</v>
      </c>
      <c r="E9" s="24">
        <f>SUM(F9:G9)</f>
        <v>0</v>
      </c>
      <c r="F9" s="24">
        <v>0</v>
      </c>
      <c r="G9" s="25">
        <v>0</v>
      </c>
      <c r="H9" s="26">
        <v>32300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"/>
      <c r="B1" s="6"/>
      <c r="C1" s="6"/>
      <c r="D1" s="6"/>
      <c r="E1" s="6"/>
      <c r="F1" s="6"/>
      <c r="G1" s="6"/>
      <c r="H1" s="7" t="s">
        <v>377</v>
      </c>
    </row>
    <row r="2" spans="1:8" ht="19.5" customHeight="1">
      <c r="A2" s="101" t="s">
        <v>378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107" t="s">
        <v>3</v>
      </c>
      <c r="B3" s="107"/>
      <c r="C3" s="107"/>
      <c r="D3" s="107"/>
      <c r="E3" s="107"/>
      <c r="F3" s="8"/>
      <c r="G3" s="8"/>
      <c r="H3" s="9" t="s">
        <v>5</v>
      </c>
    </row>
    <row r="4" spans="1:8" ht="19.5" customHeight="1">
      <c r="A4" s="108" t="s">
        <v>57</v>
      </c>
      <c r="B4" s="109"/>
      <c r="C4" s="109"/>
      <c r="D4" s="109"/>
      <c r="E4" s="110"/>
      <c r="F4" s="183" t="s">
        <v>379</v>
      </c>
      <c r="G4" s="123"/>
      <c r="H4" s="123"/>
    </row>
    <row r="5" spans="1:8" ht="19.5" customHeight="1">
      <c r="A5" s="115" t="s">
        <v>68</v>
      </c>
      <c r="B5" s="116"/>
      <c r="C5" s="117"/>
      <c r="D5" s="184" t="s">
        <v>69</v>
      </c>
      <c r="E5" s="120" t="s">
        <v>133</v>
      </c>
      <c r="F5" s="111" t="s">
        <v>58</v>
      </c>
      <c r="G5" s="111" t="s">
        <v>129</v>
      </c>
      <c r="H5" s="123" t="s">
        <v>130</v>
      </c>
    </row>
    <row r="6" spans="1:8" ht="19.5" customHeight="1">
      <c r="A6" s="10" t="s">
        <v>78</v>
      </c>
      <c r="B6" s="11" t="s">
        <v>79</v>
      </c>
      <c r="C6" s="12" t="s">
        <v>80</v>
      </c>
      <c r="D6" s="185"/>
      <c r="E6" s="119"/>
      <c r="F6" s="122"/>
      <c r="G6" s="122"/>
      <c r="H6" s="124"/>
    </row>
    <row r="7" spans="1:8" ht="19.5" customHeight="1">
      <c r="A7" s="13" t="s">
        <v>4</v>
      </c>
      <c r="B7" s="13" t="s">
        <v>4</v>
      </c>
      <c r="C7" s="13" t="s">
        <v>4</v>
      </c>
      <c r="D7" s="13" t="s">
        <v>4</v>
      </c>
      <c r="E7" s="13" t="s">
        <v>4</v>
      </c>
      <c r="F7" s="14">
        <f aca="true" t="shared" si="0" ref="F7:F16">SUM(G7:H7)</f>
        <v>0</v>
      </c>
      <c r="G7" s="15" t="s">
        <v>4</v>
      </c>
      <c r="H7" s="16" t="s">
        <v>4</v>
      </c>
    </row>
    <row r="8" spans="1:8" ht="19.5" customHeight="1">
      <c r="A8" s="13" t="s">
        <v>4</v>
      </c>
      <c r="B8" s="13" t="s">
        <v>4</v>
      </c>
      <c r="C8" s="13" t="s">
        <v>4</v>
      </c>
      <c r="D8" s="13" t="s">
        <v>4</v>
      </c>
      <c r="E8" s="13" t="s">
        <v>4</v>
      </c>
      <c r="F8" s="14">
        <f t="shared" si="0"/>
        <v>0</v>
      </c>
      <c r="G8" s="15" t="s">
        <v>4</v>
      </c>
      <c r="H8" s="16" t="s">
        <v>4</v>
      </c>
    </row>
    <row r="9" spans="1:8" ht="19.5" customHeight="1">
      <c r="A9" s="13" t="s">
        <v>4</v>
      </c>
      <c r="B9" s="13" t="s">
        <v>4</v>
      </c>
      <c r="C9" s="13" t="s">
        <v>4</v>
      </c>
      <c r="D9" s="13" t="s">
        <v>4</v>
      </c>
      <c r="E9" s="13" t="s">
        <v>4</v>
      </c>
      <c r="F9" s="14">
        <f t="shared" si="0"/>
        <v>0</v>
      </c>
      <c r="G9" s="15" t="s">
        <v>4</v>
      </c>
      <c r="H9" s="16" t="s">
        <v>4</v>
      </c>
    </row>
    <row r="10" spans="1:8" ht="19.5" customHeight="1">
      <c r="A10" s="13" t="s">
        <v>4</v>
      </c>
      <c r="B10" s="13" t="s">
        <v>4</v>
      </c>
      <c r="C10" s="13" t="s">
        <v>4</v>
      </c>
      <c r="D10" s="13" t="s">
        <v>4</v>
      </c>
      <c r="E10" s="13" t="s">
        <v>4</v>
      </c>
      <c r="F10" s="14">
        <f t="shared" si="0"/>
        <v>0</v>
      </c>
      <c r="G10" s="15" t="s">
        <v>4</v>
      </c>
      <c r="H10" s="16" t="s">
        <v>4</v>
      </c>
    </row>
    <row r="11" spans="1:8" ht="19.5" customHeight="1">
      <c r="A11" s="13" t="s">
        <v>4</v>
      </c>
      <c r="B11" s="13" t="s">
        <v>4</v>
      </c>
      <c r="C11" s="13" t="s">
        <v>4</v>
      </c>
      <c r="D11" s="13" t="s">
        <v>4</v>
      </c>
      <c r="E11" s="13" t="s">
        <v>4</v>
      </c>
      <c r="F11" s="14">
        <f t="shared" si="0"/>
        <v>0</v>
      </c>
      <c r="G11" s="15" t="s">
        <v>4</v>
      </c>
      <c r="H11" s="16" t="s">
        <v>4</v>
      </c>
    </row>
    <row r="12" spans="1:8" ht="19.5" customHeight="1">
      <c r="A12" s="13" t="s">
        <v>4</v>
      </c>
      <c r="B12" s="13" t="s">
        <v>4</v>
      </c>
      <c r="C12" s="13" t="s">
        <v>4</v>
      </c>
      <c r="D12" s="13" t="s">
        <v>4</v>
      </c>
      <c r="E12" s="13" t="s">
        <v>4</v>
      </c>
      <c r="F12" s="14">
        <f t="shared" si="0"/>
        <v>0</v>
      </c>
      <c r="G12" s="15" t="s">
        <v>4</v>
      </c>
      <c r="H12" s="16" t="s">
        <v>4</v>
      </c>
    </row>
    <row r="13" spans="1:8" ht="19.5" customHeight="1">
      <c r="A13" s="13" t="s">
        <v>4</v>
      </c>
      <c r="B13" s="13" t="s">
        <v>4</v>
      </c>
      <c r="C13" s="13" t="s">
        <v>4</v>
      </c>
      <c r="D13" s="13" t="s">
        <v>4</v>
      </c>
      <c r="E13" s="13" t="s">
        <v>4</v>
      </c>
      <c r="F13" s="14">
        <f t="shared" si="0"/>
        <v>0</v>
      </c>
      <c r="G13" s="15" t="s">
        <v>4</v>
      </c>
      <c r="H13" s="16" t="s">
        <v>4</v>
      </c>
    </row>
    <row r="14" spans="1:8" ht="19.5" customHeight="1">
      <c r="A14" s="13" t="s">
        <v>4</v>
      </c>
      <c r="B14" s="13" t="s">
        <v>4</v>
      </c>
      <c r="C14" s="13" t="s">
        <v>4</v>
      </c>
      <c r="D14" s="13" t="s">
        <v>4</v>
      </c>
      <c r="E14" s="13" t="s">
        <v>4</v>
      </c>
      <c r="F14" s="14">
        <f t="shared" si="0"/>
        <v>0</v>
      </c>
      <c r="G14" s="15" t="s">
        <v>4</v>
      </c>
      <c r="H14" s="16" t="s">
        <v>4</v>
      </c>
    </row>
    <row r="15" spans="1:8" ht="19.5" customHeight="1">
      <c r="A15" s="13" t="s">
        <v>4</v>
      </c>
      <c r="B15" s="13" t="s">
        <v>4</v>
      </c>
      <c r="C15" s="13" t="s">
        <v>4</v>
      </c>
      <c r="D15" s="13" t="s">
        <v>4</v>
      </c>
      <c r="E15" s="13" t="s">
        <v>4</v>
      </c>
      <c r="F15" s="14">
        <f t="shared" si="0"/>
        <v>0</v>
      </c>
      <c r="G15" s="15" t="s">
        <v>4</v>
      </c>
      <c r="H15" s="16" t="s">
        <v>4</v>
      </c>
    </row>
    <row r="16" spans="1:8" ht="19.5" customHeight="1">
      <c r="A16" s="13" t="s">
        <v>4</v>
      </c>
      <c r="B16" s="13" t="s">
        <v>4</v>
      </c>
      <c r="C16" s="13" t="s">
        <v>4</v>
      </c>
      <c r="D16" s="13" t="s">
        <v>4</v>
      </c>
      <c r="E16" s="13" t="s">
        <v>4</v>
      </c>
      <c r="F16" s="14">
        <f t="shared" si="0"/>
        <v>0</v>
      </c>
      <c r="G16" s="15" t="s">
        <v>4</v>
      </c>
      <c r="H16" s="16" t="s">
        <v>4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59.66015625" style="0" customWidth="1"/>
    <col min="3" max="3" width="19.83203125" style="0" customWidth="1"/>
    <col min="4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9" t="s">
        <v>380</v>
      </c>
    </row>
    <row r="2" spans="1:8" ht="25.5" customHeight="1">
      <c r="A2" s="101" t="s">
        <v>381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107" t="s">
        <v>3</v>
      </c>
      <c r="B3" s="107"/>
      <c r="C3" s="19"/>
      <c r="D3" s="19"/>
      <c r="E3" s="19"/>
      <c r="F3" s="19"/>
      <c r="G3" s="19"/>
      <c r="H3" s="9" t="s">
        <v>5</v>
      </c>
    </row>
    <row r="4" spans="1:8" ht="19.5" customHeight="1">
      <c r="A4" s="120" t="s">
        <v>372</v>
      </c>
      <c r="B4" s="120" t="s">
        <v>218</v>
      </c>
      <c r="C4" s="123" t="s">
        <v>373</v>
      </c>
      <c r="D4" s="123"/>
      <c r="E4" s="124"/>
      <c r="F4" s="124"/>
      <c r="G4" s="124"/>
      <c r="H4" s="123"/>
    </row>
    <row r="5" spans="1:8" ht="19.5" customHeight="1">
      <c r="A5" s="160"/>
      <c r="B5" s="160"/>
      <c r="C5" s="180" t="s">
        <v>58</v>
      </c>
      <c r="D5" s="120" t="s">
        <v>253</v>
      </c>
      <c r="E5" s="186" t="s">
        <v>374</v>
      </c>
      <c r="F5" s="187"/>
      <c r="G5" s="188"/>
      <c r="H5" s="182" t="s">
        <v>258</v>
      </c>
    </row>
    <row r="6" spans="1:8" ht="33.75" customHeight="1">
      <c r="A6" s="119"/>
      <c r="B6" s="119"/>
      <c r="C6" s="181"/>
      <c r="D6" s="122"/>
      <c r="E6" s="20" t="s">
        <v>73</v>
      </c>
      <c r="F6" s="21" t="s">
        <v>375</v>
      </c>
      <c r="G6" s="22" t="s">
        <v>376</v>
      </c>
      <c r="H6" s="165"/>
    </row>
    <row r="7" spans="1:8" ht="19.5" customHeight="1">
      <c r="A7" s="13" t="s">
        <v>4</v>
      </c>
      <c r="B7" s="13" t="s">
        <v>4</v>
      </c>
      <c r="C7" s="23">
        <f aca="true" t="shared" si="0" ref="C7:C16">SUM(D7,F7:H7)</f>
        <v>0</v>
      </c>
      <c r="D7" s="24" t="s">
        <v>4</v>
      </c>
      <c r="E7" s="24">
        <f aca="true" t="shared" si="1" ref="E7:E16">SUM(F7:G7)</f>
        <v>0</v>
      </c>
      <c r="F7" s="24" t="s">
        <v>4</v>
      </c>
      <c r="G7" s="25" t="s">
        <v>4</v>
      </c>
      <c r="H7" s="26" t="s">
        <v>4</v>
      </c>
    </row>
    <row r="8" spans="1:8" ht="19.5" customHeight="1">
      <c r="A8" s="13" t="s">
        <v>4</v>
      </c>
      <c r="B8" s="13" t="s">
        <v>4</v>
      </c>
      <c r="C8" s="23">
        <f t="shared" si="0"/>
        <v>0</v>
      </c>
      <c r="D8" s="24" t="s">
        <v>4</v>
      </c>
      <c r="E8" s="24">
        <f t="shared" si="1"/>
        <v>0</v>
      </c>
      <c r="F8" s="24" t="s">
        <v>4</v>
      </c>
      <c r="G8" s="25" t="s">
        <v>4</v>
      </c>
      <c r="H8" s="26" t="s">
        <v>4</v>
      </c>
    </row>
    <row r="9" spans="1:8" ht="19.5" customHeight="1">
      <c r="A9" s="13" t="s">
        <v>4</v>
      </c>
      <c r="B9" s="13" t="s">
        <v>4</v>
      </c>
      <c r="C9" s="23">
        <f t="shared" si="0"/>
        <v>0</v>
      </c>
      <c r="D9" s="24" t="s">
        <v>4</v>
      </c>
      <c r="E9" s="24">
        <f t="shared" si="1"/>
        <v>0</v>
      </c>
      <c r="F9" s="24" t="s">
        <v>4</v>
      </c>
      <c r="G9" s="25" t="s">
        <v>4</v>
      </c>
      <c r="H9" s="26" t="s">
        <v>4</v>
      </c>
    </row>
    <row r="10" spans="1:8" ht="19.5" customHeight="1">
      <c r="A10" s="13" t="s">
        <v>4</v>
      </c>
      <c r="B10" s="13" t="s">
        <v>4</v>
      </c>
      <c r="C10" s="23">
        <f t="shared" si="0"/>
        <v>0</v>
      </c>
      <c r="D10" s="24" t="s">
        <v>4</v>
      </c>
      <c r="E10" s="24">
        <f t="shared" si="1"/>
        <v>0</v>
      </c>
      <c r="F10" s="24" t="s">
        <v>4</v>
      </c>
      <c r="G10" s="25" t="s">
        <v>4</v>
      </c>
      <c r="H10" s="26" t="s">
        <v>4</v>
      </c>
    </row>
    <row r="11" spans="1:8" ht="19.5" customHeight="1">
      <c r="A11" s="13" t="s">
        <v>4</v>
      </c>
      <c r="B11" s="13" t="s">
        <v>4</v>
      </c>
      <c r="C11" s="23">
        <f t="shared" si="0"/>
        <v>0</v>
      </c>
      <c r="D11" s="24" t="s">
        <v>4</v>
      </c>
      <c r="E11" s="24">
        <f t="shared" si="1"/>
        <v>0</v>
      </c>
      <c r="F11" s="24" t="s">
        <v>4</v>
      </c>
      <c r="G11" s="25" t="s">
        <v>4</v>
      </c>
      <c r="H11" s="26" t="s">
        <v>4</v>
      </c>
    </row>
    <row r="12" spans="1:8" ht="19.5" customHeight="1">
      <c r="A12" s="13" t="s">
        <v>4</v>
      </c>
      <c r="B12" s="13" t="s">
        <v>4</v>
      </c>
      <c r="C12" s="23">
        <f t="shared" si="0"/>
        <v>0</v>
      </c>
      <c r="D12" s="24" t="s">
        <v>4</v>
      </c>
      <c r="E12" s="24">
        <f t="shared" si="1"/>
        <v>0</v>
      </c>
      <c r="F12" s="24" t="s">
        <v>4</v>
      </c>
      <c r="G12" s="25" t="s">
        <v>4</v>
      </c>
      <c r="H12" s="26" t="s">
        <v>4</v>
      </c>
    </row>
    <row r="13" spans="1:8" ht="19.5" customHeight="1">
      <c r="A13" s="13" t="s">
        <v>4</v>
      </c>
      <c r="B13" s="13" t="s">
        <v>4</v>
      </c>
      <c r="C13" s="23">
        <f t="shared" si="0"/>
        <v>0</v>
      </c>
      <c r="D13" s="24" t="s">
        <v>4</v>
      </c>
      <c r="E13" s="24">
        <f t="shared" si="1"/>
        <v>0</v>
      </c>
      <c r="F13" s="24" t="s">
        <v>4</v>
      </c>
      <c r="G13" s="25" t="s">
        <v>4</v>
      </c>
      <c r="H13" s="26" t="s">
        <v>4</v>
      </c>
    </row>
    <row r="14" spans="1:8" ht="19.5" customHeight="1">
      <c r="A14" s="13" t="s">
        <v>4</v>
      </c>
      <c r="B14" s="13" t="s">
        <v>4</v>
      </c>
      <c r="C14" s="23">
        <f t="shared" si="0"/>
        <v>0</v>
      </c>
      <c r="D14" s="24" t="s">
        <v>4</v>
      </c>
      <c r="E14" s="24">
        <f t="shared" si="1"/>
        <v>0</v>
      </c>
      <c r="F14" s="24" t="s">
        <v>4</v>
      </c>
      <c r="G14" s="25" t="s">
        <v>4</v>
      </c>
      <c r="H14" s="26" t="s">
        <v>4</v>
      </c>
    </row>
    <row r="15" spans="1:8" ht="19.5" customHeight="1">
      <c r="A15" s="13" t="s">
        <v>4</v>
      </c>
      <c r="B15" s="13" t="s">
        <v>4</v>
      </c>
      <c r="C15" s="23">
        <f t="shared" si="0"/>
        <v>0</v>
      </c>
      <c r="D15" s="24" t="s">
        <v>4</v>
      </c>
      <c r="E15" s="24">
        <f t="shared" si="1"/>
        <v>0</v>
      </c>
      <c r="F15" s="24" t="s">
        <v>4</v>
      </c>
      <c r="G15" s="25" t="s">
        <v>4</v>
      </c>
      <c r="H15" s="26" t="s">
        <v>4</v>
      </c>
    </row>
    <row r="16" spans="1:8" ht="19.5" customHeight="1">
      <c r="A16" s="13" t="s">
        <v>4</v>
      </c>
      <c r="B16" s="13" t="s">
        <v>4</v>
      </c>
      <c r="C16" s="23">
        <f t="shared" si="0"/>
        <v>0</v>
      </c>
      <c r="D16" s="24" t="s">
        <v>4</v>
      </c>
      <c r="E16" s="24">
        <f t="shared" si="1"/>
        <v>0</v>
      </c>
      <c r="F16" s="24" t="s">
        <v>4</v>
      </c>
      <c r="G16" s="25" t="s">
        <v>4</v>
      </c>
      <c r="H16" s="26" t="s">
        <v>4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18.16015625" style="0" customWidth="1"/>
    <col min="7" max="7" width="20.5" style="0" customWidth="1"/>
    <col min="8" max="8" width="18.16015625" style="0" customWidth="1"/>
  </cols>
  <sheetData>
    <row r="1" spans="1:8" ht="19.5" customHeight="1">
      <c r="A1" s="5"/>
      <c r="B1" s="6"/>
      <c r="C1" s="6"/>
      <c r="D1" s="6"/>
      <c r="E1" s="6"/>
      <c r="F1" s="6"/>
      <c r="G1" s="6"/>
      <c r="H1" s="7" t="s">
        <v>382</v>
      </c>
    </row>
    <row r="2" spans="1:8" ht="19.5" customHeight="1">
      <c r="A2" s="101" t="s">
        <v>383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107" t="s">
        <v>3</v>
      </c>
      <c r="B3" s="107"/>
      <c r="C3" s="107"/>
      <c r="D3" s="107"/>
      <c r="E3" s="107"/>
      <c r="F3" s="8"/>
      <c r="G3" s="8"/>
      <c r="H3" s="9" t="s">
        <v>5</v>
      </c>
    </row>
    <row r="4" spans="1:8" ht="19.5" customHeight="1">
      <c r="A4" s="108" t="s">
        <v>57</v>
      </c>
      <c r="B4" s="109"/>
      <c r="C4" s="109"/>
      <c r="D4" s="109"/>
      <c r="E4" s="110"/>
      <c r="F4" s="183" t="s">
        <v>384</v>
      </c>
      <c r="G4" s="123"/>
      <c r="H4" s="123"/>
    </row>
    <row r="5" spans="1:8" ht="19.5" customHeight="1">
      <c r="A5" s="115" t="s">
        <v>68</v>
      </c>
      <c r="B5" s="116"/>
      <c r="C5" s="117"/>
      <c r="D5" s="184" t="s">
        <v>69</v>
      </c>
      <c r="E5" s="120" t="s">
        <v>133</v>
      </c>
      <c r="F5" s="111" t="s">
        <v>58</v>
      </c>
      <c r="G5" s="111" t="s">
        <v>129</v>
      </c>
      <c r="H5" s="123" t="s">
        <v>130</v>
      </c>
    </row>
    <row r="6" spans="1:8" ht="19.5" customHeight="1">
      <c r="A6" s="10" t="s">
        <v>78</v>
      </c>
      <c r="B6" s="11" t="s">
        <v>79</v>
      </c>
      <c r="C6" s="12" t="s">
        <v>80</v>
      </c>
      <c r="D6" s="185"/>
      <c r="E6" s="119"/>
      <c r="F6" s="122"/>
      <c r="G6" s="122"/>
      <c r="H6" s="124"/>
    </row>
    <row r="7" spans="1:8" ht="19.5" customHeight="1">
      <c r="A7" s="13" t="s">
        <v>4</v>
      </c>
      <c r="B7" s="13" t="s">
        <v>4</v>
      </c>
      <c r="C7" s="13" t="s">
        <v>4</v>
      </c>
      <c r="D7" s="13" t="s">
        <v>4</v>
      </c>
      <c r="E7" s="13" t="s">
        <v>4</v>
      </c>
      <c r="F7" s="14">
        <f aca="true" t="shared" si="0" ref="F7:F16">SUM(G7:H7)</f>
        <v>0</v>
      </c>
      <c r="G7" s="15" t="s">
        <v>4</v>
      </c>
      <c r="H7" s="16" t="s">
        <v>4</v>
      </c>
    </row>
    <row r="8" spans="1:8" ht="19.5" customHeight="1">
      <c r="A8" s="13" t="s">
        <v>4</v>
      </c>
      <c r="B8" s="13" t="s">
        <v>4</v>
      </c>
      <c r="C8" s="13" t="s">
        <v>4</v>
      </c>
      <c r="D8" s="13" t="s">
        <v>4</v>
      </c>
      <c r="E8" s="13" t="s">
        <v>4</v>
      </c>
      <c r="F8" s="14">
        <f t="shared" si="0"/>
        <v>0</v>
      </c>
      <c r="G8" s="15" t="s">
        <v>4</v>
      </c>
      <c r="H8" s="16" t="s">
        <v>4</v>
      </c>
    </row>
    <row r="9" spans="1:8" ht="19.5" customHeight="1">
      <c r="A9" s="13" t="s">
        <v>4</v>
      </c>
      <c r="B9" s="13" t="s">
        <v>4</v>
      </c>
      <c r="C9" s="13" t="s">
        <v>4</v>
      </c>
      <c r="D9" s="13" t="s">
        <v>4</v>
      </c>
      <c r="E9" s="13" t="s">
        <v>4</v>
      </c>
      <c r="F9" s="14">
        <f t="shared" si="0"/>
        <v>0</v>
      </c>
      <c r="G9" s="15" t="s">
        <v>4</v>
      </c>
      <c r="H9" s="16" t="s">
        <v>4</v>
      </c>
    </row>
    <row r="10" spans="1:8" ht="19.5" customHeight="1">
      <c r="A10" s="13" t="s">
        <v>4</v>
      </c>
      <c r="B10" s="13" t="s">
        <v>4</v>
      </c>
      <c r="C10" s="13" t="s">
        <v>4</v>
      </c>
      <c r="D10" s="13" t="s">
        <v>4</v>
      </c>
      <c r="E10" s="13" t="s">
        <v>4</v>
      </c>
      <c r="F10" s="14">
        <f t="shared" si="0"/>
        <v>0</v>
      </c>
      <c r="G10" s="15" t="s">
        <v>4</v>
      </c>
      <c r="H10" s="16" t="s">
        <v>4</v>
      </c>
    </row>
    <row r="11" spans="1:8" ht="19.5" customHeight="1">
      <c r="A11" s="13" t="s">
        <v>4</v>
      </c>
      <c r="B11" s="13" t="s">
        <v>4</v>
      </c>
      <c r="C11" s="13" t="s">
        <v>4</v>
      </c>
      <c r="D11" s="13" t="s">
        <v>4</v>
      </c>
      <c r="E11" s="13" t="s">
        <v>4</v>
      </c>
      <c r="F11" s="14">
        <f t="shared" si="0"/>
        <v>0</v>
      </c>
      <c r="G11" s="15" t="s">
        <v>4</v>
      </c>
      <c r="H11" s="16" t="s">
        <v>4</v>
      </c>
    </row>
    <row r="12" spans="1:8" ht="19.5" customHeight="1">
      <c r="A12" s="13" t="s">
        <v>4</v>
      </c>
      <c r="B12" s="13" t="s">
        <v>4</v>
      </c>
      <c r="C12" s="13" t="s">
        <v>4</v>
      </c>
      <c r="D12" s="13" t="s">
        <v>4</v>
      </c>
      <c r="E12" s="13" t="s">
        <v>4</v>
      </c>
      <c r="F12" s="14">
        <f t="shared" si="0"/>
        <v>0</v>
      </c>
      <c r="G12" s="15" t="s">
        <v>4</v>
      </c>
      <c r="H12" s="16" t="s">
        <v>4</v>
      </c>
    </row>
    <row r="13" spans="1:8" ht="19.5" customHeight="1">
      <c r="A13" s="13" t="s">
        <v>4</v>
      </c>
      <c r="B13" s="13" t="s">
        <v>4</v>
      </c>
      <c r="C13" s="13" t="s">
        <v>4</v>
      </c>
      <c r="D13" s="13" t="s">
        <v>4</v>
      </c>
      <c r="E13" s="13" t="s">
        <v>4</v>
      </c>
      <c r="F13" s="14">
        <f t="shared" si="0"/>
        <v>0</v>
      </c>
      <c r="G13" s="15" t="s">
        <v>4</v>
      </c>
      <c r="H13" s="16" t="s">
        <v>4</v>
      </c>
    </row>
    <row r="14" spans="1:8" ht="19.5" customHeight="1">
      <c r="A14" s="13" t="s">
        <v>4</v>
      </c>
      <c r="B14" s="13" t="s">
        <v>4</v>
      </c>
      <c r="C14" s="13" t="s">
        <v>4</v>
      </c>
      <c r="D14" s="13" t="s">
        <v>4</v>
      </c>
      <c r="E14" s="13" t="s">
        <v>4</v>
      </c>
      <c r="F14" s="14">
        <f t="shared" si="0"/>
        <v>0</v>
      </c>
      <c r="G14" s="15" t="s">
        <v>4</v>
      </c>
      <c r="H14" s="16" t="s">
        <v>4</v>
      </c>
    </row>
    <row r="15" spans="1:8" ht="19.5" customHeight="1">
      <c r="A15" s="13" t="s">
        <v>4</v>
      </c>
      <c r="B15" s="13" t="s">
        <v>4</v>
      </c>
      <c r="C15" s="13" t="s">
        <v>4</v>
      </c>
      <c r="D15" s="13" t="s">
        <v>4</v>
      </c>
      <c r="E15" s="13" t="s">
        <v>4</v>
      </c>
      <c r="F15" s="14">
        <f t="shared" si="0"/>
        <v>0</v>
      </c>
      <c r="G15" s="15" t="s">
        <v>4</v>
      </c>
      <c r="H15" s="16" t="s">
        <v>4</v>
      </c>
    </row>
    <row r="16" spans="1:8" ht="19.5" customHeight="1">
      <c r="A16" s="13" t="s">
        <v>4</v>
      </c>
      <c r="B16" s="13" t="s">
        <v>4</v>
      </c>
      <c r="C16" s="13" t="s">
        <v>4</v>
      </c>
      <c r="D16" s="13" t="s">
        <v>4</v>
      </c>
      <c r="E16" s="13" t="s">
        <v>4</v>
      </c>
      <c r="F16" s="14">
        <f t="shared" si="0"/>
        <v>0</v>
      </c>
      <c r="G16" s="15" t="s">
        <v>4</v>
      </c>
      <c r="H16" s="16" t="s">
        <v>4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zoomScalePageLayoutView="0" workbookViewId="0" topLeftCell="A1">
      <selection activeCell="G19" sqref="G19"/>
    </sheetView>
  </sheetViews>
  <sheetFormatPr defaultColWidth="9.33203125" defaultRowHeight="11.25"/>
  <cols>
    <col min="1" max="1" width="12.16015625" style="0" customWidth="1"/>
    <col min="2" max="2" width="7.83203125" style="0" customWidth="1"/>
    <col min="3" max="3" width="15.33203125" style="0" customWidth="1"/>
    <col min="4" max="6" width="13.5" style="0" customWidth="1"/>
    <col min="7" max="7" width="48.5" style="0" customWidth="1"/>
    <col min="8" max="8" width="36.16015625" style="0" customWidth="1"/>
    <col min="9" max="9" width="26" style="0" customWidth="1"/>
    <col min="10" max="10" width="24.33203125" style="0" customWidth="1"/>
    <col min="11" max="11" width="41.83203125" style="0" customWidth="1"/>
    <col min="12" max="12" width="18.66015625" style="0" customWidth="1"/>
    <col min="13" max="13" width="24.33203125" style="0" customWidth="1"/>
  </cols>
  <sheetData>
    <row r="1" ht="14.25">
      <c r="M1" s="4" t="s">
        <v>385</v>
      </c>
    </row>
    <row r="2" spans="1:13" ht="20.25">
      <c r="A2" s="189" t="s">
        <v>386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>
      <c r="A3" s="190" t="s">
        <v>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8.75" customHeight="1">
      <c r="A4" s="200" t="s">
        <v>387</v>
      </c>
      <c r="B4" s="201"/>
      <c r="C4" s="202"/>
      <c r="D4" s="200" t="s">
        <v>388</v>
      </c>
      <c r="E4" s="201" t="s">
        <v>388</v>
      </c>
      <c r="F4" s="202" t="s">
        <v>388</v>
      </c>
      <c r="G4" s="197" t="s">
        <v>389</v>
      </c>
      <c r="H4" s="191" t="s">
        <v>390</v>
      </c>
      <c r="I4" s="192" t="s">
        <v>390</v>
      </c>
      <c r="J4" s="192" t="s">
        <v>390</v>
      </c>
      <c r="K4" s="192" t="s">
        <v>390</v>
      </c>
      <c r="L4" s="192" t="s">
        <v>390</v>
      </c>
      <c r="M4" s="193" t="s">
        <v>390</v>
      </c>
    </row>
    <row r="5" spans="1:13" ht="18.75" customHeight="1">
      <c r="A5" s="206"/>
      <c r="B5" s="207"/>
      <c r="C5" s="208"/>
      <c r="D5" s="203" t="s">
        <v>388</v>
      </c>
      <c r="E5" s="204" t="s">
        <v>388</v>
      </c>
      <c r="F5" s="205" t="s">
        <v>388</v>
      </c>
      <c r="G5" s="198"/>
      <c r="H5" s="191" t="s">
        <v>391</v>
      </c>
      <c r="I5" s="193" t="s">
        <v>391</v>
      </c>
      <c r="J5" s="191" t="s">
        <v>392</v>
      </c>
      <c r="K5" s="193" t="s">
        <v>392</v>
      </c>
      <c r="L5" s="191" t="s">
        <v>393</v>
      </c>
      <c r="M5" s="193" t="s">
        <v>393</v>
      </c>
    </row>
    <row r="6" spans="1:13" ht="18.75" customHeight="1">
      <c r="A6" s="203"/>
      <c r="B6" s="204"/>
      <c r="C6" s="205"/>
      <c r="D6" s="1" t="s">
        <v>394</v>
      </c>
      <c r="E6" s="1" t="s">
        <v>395</v>
      </c>
      <c r="F6" s="1" t="s">
        <v>396</v>
      </c>
      <c r="G6" s="199"/>
      <c r="H6" s="1" t="s">
        <v>397</v>
      </c>
      <c r="I6" s="1" t="s">
        <v>398</v>
      </c>
      <c r="J6" s="1" t="s">
        <v>397</v>
      </c>
      <c r="K6" s="1" t="s">
        <v>398</v>
      </c>
      <c r="L6" s="1" t="s">
        <v>397</v>
      </c>
      <c r="M6" s="1" t="s">
        <v>398</v>
      </c>
    </row>
    <row r="7" spans="1:13" ht="18.75" customHeight="1">
      <c r="A7" s="194" t="s">
        <v>58</v>
      </c>
      <c r="B7" s="195"/>
      <c r="C7" s="196"/>
      <c r="D7" s="2">
        <v>304300</v>
      </c>
      <c r="E7" s="2">
        <v>258800</v>
      </c>
      <c r="F7" s="2">
        <f aca="true" t="shared" si="0" ref="F7:F38">D7-E7</f>
        <v>45500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</row>
    <row r="8" spans="1:13" ht="18.75" customHeight="1">
      <c r="A8" s="194" t="s">
        <v>0</v>
      </c>
      <c r="B8" s="195"/>
      <c r="C8" s="196"/>
      <c r="D8" s="2">
        <v>304300</v>
      </c>
      <c r="E8" s="2">
        <v>258800</v>
      </c>
      <c r="F8" s="2">
        <f t="shared" si="0"/>
        <v>45500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</row>
    <row r="9" spans="1:13" ht="18.75" customHeight="1">
      <c r="A9" s="194" t="s">
        <v>82</v>
      </c>
      <c r="B9" s="195"/>
      <c r="C9" s="196"/>
      <c r="D9" s="2">
        <v>304300</v>
      </c>
      <c r="E9" s="2">
        <v>258800</v>
      </c>
      <c r="F9" s="2">
        <f t="shared" si="0"/>
        <v>45500</v>
      </c>
      <c r="G9" s="3" t="s">
        <v>4</v>
      </c>
      <c r="H9" s="3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</row>
    <row r="10" spans="1:13" ht="18.75" customHeight="1">
      <c r="A10" s="194" t="s">
        <v>399</v>
      </c>
      <c r="B10" s="195"/>
      <c r="C10" s="196"/>
      <c r="D10" s="2">
        <v>40000</v>
      </c>
      <c r="E10" s="2">
        <v>40000</v>
      </c>
      <c r="F10" s="2">
        <f t="shared" si="0"/>
        <v>0</v>
      </c>
      <c r="G10" s="3" t="s">
        <v>400</v>
      </c>
      <c r="H10" s="3" t="s">
        <v>401</v>
      </c>
      <c r="I10" s="3" t="s">
        <v>402</v>
      </c>
      <c r="J10" s="3" t="s">
        <v>403</v>
      </c>
      <c r="K10" s="3" t="s">
        <v>404</v>
      </c>
      <c r="L10" s="3" t="s">
        <v>405</v>
      </c>
      <c r="M10" s="3" t="s">
        <v>406</v>
      </c>
    </row>
    <row r="11" spans="1:13" ht="18.75" customHeight="1">
      <c r="A11" s="194" t="s">
        <v>407</v>
      </c>
      <c r="B11" s="195"/>
      <c r="C11" s="196"/>
      <c r="D11" s="2">
        <v>0</v>
      </c>
      <c r="E11" s="2">
        <v>0</v>
      </c>
      <c r="F11" s="2">
        <f t="shared" si="0"/>
        <v>0</v>
      </c>
      <c r="G11" s="3" t="s">
        <v>4</v>
      </c>
      <c r="H11" s="3" t="s">
        <v>408</v>
      </c>
      <c r="I11" s="3" t="s">
        <v>409</v>
      </c>
      <c r="J11" s="3" t="s">
        <v>4</v>
      </c>
      <c r="K11" s="3" t="s">
        <v>4</v>
      </c>
      <c r="L11" s="3" t="s">
        <v>4</v>
      </c>
      <c r="M11" s="3" t="s">
        <v>4</v>
      </c>
    </row>
    <row r="12" spans="1:13" ht="18.75" customHeight="1">
      <c r="A12" s="194" t="s">
        <v>407</v>
      </c>
      <c r="B12" s="195"/>
      <c r="C12" s="196"/>
      <c r="D12" s="2">
        <v>0</v>
      </c>
      <c r="E12" s="2">
        <v>0</v>
      </c>
      <c r="F12" s="2">
        <f t="shared" si="0"/>
        <v>0</v>
      </c>
      <c r="G12" s="3" t="s">
        <v>4</v>
      </c>
      <c r="H12" s="3" t="s">
        <v>410</v>
      </c>
      <c r="I12" s="3" t="s">
        <v>411</v>
      </c>
      <c r="J12" s="3" t="s">
        <v>4</v>
      </c>
      <c r="K12" s="3" t="s">
        <v>4</v>
      </c>
      <c r="L12" s="3" t="s">
        <v>4</v>
      </c>
      <c r="M12" s="3" t="s">
        <v>4</v>
      </c>
    </row>
    <row r="13" spans="1:13" ht="18.75" customHeight="1">
      <c r="A13" s="194" t="s">
        <v>407</v>
      </c>
      <c r="B13" s="195"/>
      <c r="C13" s="196"/>
      <c r="D13" s="2">
        <v>0</v>
      </c>
      <c r="E13" s="2">
        <v>0</v>
      </c>
      <c r="F13" s="2">
        <f t="shared" si="0"/>
        <v>0</v>
      </c>
      <c r="G13" s="3" t="s">
        <v>4</v>
      </c>
      <c r="H13" s="3" t="s">
        <v>412</v>
      </c>
      <c r="I13" s="3" t="s">
        <v>413</v>
      </c>
      <c r="J13" s="3" t="s">
        <v>4</v>
      </c>
      <c r="K13" s="3" t="s">
        <v>4</v>
      </c>
      <c r="L13" s="3" t="s">
        <v>4</v>
      </c>
      <c r="M13" s="3" t="s">
        <v>4</v>
      </c>
    </row>
    <row r="14" spans="1:13" ht="18.75" customHeight="1">
      <c r="A14" s="194" t="s">
        <v>407</v>
      </c>
      <c r="B14" s="195"/>
      <c r="C14" s="196"/>
      <c r="D14" s="2">
        <v>0</v>
      </c>
      <c r="E14" s="2">
        <v>0</v>
      </c>
      <c r="F14" s="2">
        <f t="shared" si="0"/>
        <v>0</v>
      </c>
      <c r="G14" s="3" t="s">
        <v>4</v>
      </c>
      <c r="H14" s="3" t="s">
        <v>414</v>
      </c>
      <c r="I14" s="3" t="s">
        <v>415</v>
      </c>
      <c r="J14" s="3" t="s">
        <v>4</v>
      </c>
      <c r="K14" s="3" t="s">
        <v>4</v>
      </c>
      <c r="L14" s="3" t="s">
        <v>4</v>
      </c>
      <c r="M14" s="3" t="s">
        <v>4</v>
      </c>
    </row>
    <row r="15" spans="1:13" ht="18.75" customHeight="1">
      <c r="A15" s="194" t="s">
        <v>407</v>
      </c>
      <c r="B15" s="195"/>
      <c r="C15" s="196"/>
      <c r="D15" s="2">
        <v>0</v>
      </c>
      <c r="E15" s="2">
        <v>0</v>
      </c>
      <c r="F15" s="2">
        <f t="shared" si="0"/>
        <v>0</v>
      </c>
      <c r="G15" s="3" t="s">
        <v>4</v>
      </c>
      <c r="H15" s="3" t="s">
        <v>416</v>
      </c>
      <c r="I15" s="3" t="s">
        <v>417</v>
      </c>
      <c r="J15" s="3" t="s">
        <v>4</v>
      </c>
      <c r="K15" s="3" t="s">
        <v>4</v>
      </c>
      <c r="L15" s="3" t="s">
        <v>4</v>
      </c>
      <c r="M15" s="3" t="s">
        <v>4</v>
      </c>
    </row>
    <row r="16" spans="1:13" ht="18.75" customHeight="1">
      <c r="A16" s="194" t="s">
        <v>407</v>
      </c>
      <c r="B16" s="195"/>
      <c r="C16" s="196"/>
      <c r="D16" s="2">
        <v>0</v>
      </c>
      <c r="E16" s="2">
        <v>0</v>
      </c>
      <c r="F16" s="2">
        <f t="shared" si="0"/>
        <v>0</v>
      </c>
      <c r="G16" s="3" t="s">
        <v>4</v>
      </c>
      <c r="H16" s="3" t="s">
        <v>418</v>
      </c>
      <c r="I16" s="3" t="s">
        <v>419</v>
      </c>
      <c r="J16" s="3" t="s">
        <v>4</v>
      </c>
      <c r="K16" s="3" t="s">
        <v>4</v>
      </c>
      <c r="L16" s="3" t="s">
        <v>4</v>
      </c>
      <c r="M16" s="3" t="s">
        <v>4</v>
      </c>
    </row>
    <row r="17" spans="1:13" ht="18.75" customHeight="1">
      <c r="A17" s="194" t="s">
        <v>420</v>
      </c>
      <c r="B17" s="195"/>
      <c r="C17" s="196"/>
      <c r="D17" s="2">
        <v>5000</v>
      </c>
      <c r="E17" s="2">
        <v>5000</v>
      </c>
      <c r="F17" s="2">
        <f t="shared" si="0"/>
        <v>0</v>
      </c>
      <c r="G17" s="3" t="s">
        <v>421</v>
      </c>
      <c r="H17" s="3" t="s">
        <v>422</v>
      </c>
      <c r="I17" s="3" t="s">
        <v>423</v>
      </c>
      <c r="J17" s="3" t="s">
        <v>424</v>
      </c>
      <c r="K17" s="3" t="s">
        <v>425</v>
      </c>
      <c r="L17" s="3" t="s">
        <v>426</v>
      </c>
      <c r="M17" s="3" t="s">
        <v>427</v>
      </c>
    </row>
    <row r="18" spans="1:13" ht="18.75" customHeight="1">
      <c r="A18" s="194" t="s">
        <v>407</v>
      </c>
      <c r="B18" s="195"/>
      <c r="C18" s="196"/>
      <c r="D18" s="2">
        <v>0</v>
      </c>
      <c r="E18" s="2">
        <v>0</v>
      </c>
      <c r="F18" s="2">
        <f t="shared" si="0"/>
        <v>0</v>
      </c>
      <c r="G18" s="3" t="s">
        <v>4</v>
      </c>
      <c r="H18" s="3" t="s">
        <v>428</v>
      </c>
      <c r="I18" s="3" t="s">
        <v>429</v>
      </c>
      <c r="J18" s="3" t="s">
        <v>4</v>
      </c>
      <c r="K18" s="3" t="s">
        <v>4</v>
      </c>
      <c r="L18" s="3" t="s">
        <v>4</v>
      </c>
      <c r="M18" s="3" t="s">
        <v>4</v>
      </c>
    </row>
    <row r="19" spans="1:13" ht="18.75" customHeight="1">
      <c r="A19" s="194" t="s">
        <v>407</v>
      </c>
      <c r="B19" s="195"/>
      <c r="C19" s="196"/>
      <c r="D19" s="2">
        <v>0</v>
      </c>
      <c r="E19" s="2">
        <v>0</v>
      </c>
      <c r="F19" s="2">
        <f t="shared" si="0"/>
        <v>0</v>
      </c>
      <c r="G19" s="3" t="s">
        <v>4</v>
      </c>
      <c r="H19" s="3" t="s">
        <v>430</v>
      </c>
      <c r="I19" s="3" t="s">
        <v>431</v>
      </c>
      <c r="J19" s="3" t="s">
        <v>4</v>
      </c>
      <c r="K19" s="3" t="s">
        <v>4</v>
      </c>
      <c r="L19" s="3" t="s">
        <v>4</v>
      </c>
      <c r="M19" s="3" t="s">
        <v>4</v>
      </c>
    </row>
    <row r="20" spans="1:13" ht="18.75" customHeight="1">
      <c r="A20" s="194" t="s">
        <v>407</v>
      </c>
      <c r="B20" s="195"/>
      <c r="C20" s="196"/>
      <c r="D20" s="2">
        <v>0</v>
      </c>
      <c r="E20" s="2">
        <v>0</v>
      </c>
      <c r="F20" s="2">
        <f t="shared" si="0"/>
        <v>0</v>
      </c>
      <c r="G20" s="3" t="s">
        <v>4</v>
      </c>
      <c r="H20" s="3" t="s">
        <v>432</v>
      </c>
      <c r="I20" s="3" t="s">
        <v>433</v>
      </c>
      <c r="J20" s="3" t="s">
        <v>4</v>
      </c>
      <c r="K20" s="3" t="s">
        <v>4</v>
      </c>
      <c r="L20" s="3" t="s">
        <v>4</v>
      </c>
      <c r="M20" s="3" t="s">
        <v>4</v>
      </c>
    </row>
    <row r="21" spans="1:13" ht="18.75" customHeight="1">
      <c r="A21" s="194" t="s">
        <v>407</v>
      </c>
      <c r="B21" s="195"/>
      <c r="C21" s="196"/>
      <c r="D21" s="2">
        <v>0</v>
      </c>
      <c r="E21" s="2">
        <v>0</v>
      </c>
      <c r="F21" s="2">
        <f t="shared" si="0"/>
        <v>0</v>
      </c>
      <c r="G21" s="3" t="s">
        <v>4</v>
      </c>
      <c r="H21" s="3" t="s">
        <v>434</v>
      </c>
      <c r="I21" s="3" t="s">
        <v>435</v>
      </c>
      <c r="J21" s="3" t="s">
        <v>4</v>
      </c>
      <c r="K21" s="3" t="s">
        <v>4</v>
      </c>
      <c r="L21" s="3" t="s">
        <v>4</v>
      </c>
      <c r="M21" s="3" t="s">
        <v>4</v>
      </c>
    </row>
    <row r="22" spans="1:13" ht="18.75" customHeight="1">
      <c r="A22" s="194" t="s">
        <v>407</v>
      </c>
      <c r="B22" s="195"/>
      <c r="C22" s="196"/>
      <c r="D22" s="2">
        <v>0</v>
      </c>
      <c r="E22" s="2">
        <v>0</v>
      </c>
      <c r="F22" s="2">
        <f t="shared" si="0"/>
        <v>0</v>
      </c>
      <c r="G22" s="3" t="s">
        <v>4</v>
      </c>
      <c r="H22" s="3" t="s">
        <v>436</v>
      </c>
      <c r="I22" s="3" t="s">
        <v>437</v>
      </c>
      <c r="J22" s="3" t="s">
        <v>4</v>
      </c>
      <c r="K22" s="3" t="s">
        <v>4</v>
      </c>
      <c r="L22" s="3" t="s">
        <v>4</v>
      </c>
      <c r="M22" s="3" t="s">
        <v>4</v>
      </c>
    </row>
    <row r="23" spans="1:13" ht="18.75" customHeight="1">
      <c r="A23" s="194" t="s">
        <v>438</v>
      </c>
      <c r="B23" s="195"/>
      <c r="C23" s="196"/>
      <c r="D23" s="2">
        <v>15900</v>
      </c>
      <c r="E23" s="2">
        <v>15900</v>
      </c>
      <c r="F23" s="2">
        <f t="shared" si="0"/>
        <v>0</v>
      </c>
      <c r="G23" s="3" t="s">
        <v>439</v>
      </c>
      <c r="H23" s="3" t="s">
        <v>440</v>
      </c>
      <c r="I23" s="3" t="s">
        <v>409</v>
      </c>
      <c r="J23" s="3" t="s">
        <v>441</v>
      </c>
      <c r="K23" s="3" t="s">
        <v>442</v>
      </c>
      <c r="L23" s="3" t="s">
        <v>443</v>
      </c>
      <c r="M23" s="3" t="s">
        <v>444</v>
      </c>
    </row>
    <row r="24" spans="1:13" ht="18.75" customHeight="1">
      <c r="A24" s="194" t="s">
        <v>407</v>
      </c>
      <c r="B24" s="195"/>
      <c r="C24" s="196"/>
      <c r="D24" s="2">
        <v>0</v>
      </c>
      <c r="E24" s="2">
        <v>0</v>
      </c>
      <c r="F24" s="2">
        <f t="shared" si="0"/>
        <v>0</v>
      </c>
      <c r="G24" s="3" t="s">
        <v>4</v>
      </c>
      <c r="H24" s="3" t="s">
        <v>445</v>
      </c>
      <c r="I24" s="3" t="s">
        <v>446</v>
      </c>
      <c r="J24" s="3" t="s">
        <v>4</v>
      </c>
      <c r="K24" s="3" t="s">
        <v>4</v>
      </c>
      <c r="L24" s="3" t="s">
        <v>4</v>
      </c>
      <c r="M24" s="3" t="s">
        <v>4</v>
      </c>
    </row>
    <row r="25" spans="1:13" ht="18.75" customHeight="1">
      <c r="A25" s="194" t="s">
        <v>407</v>
      </c>
      <c r="B25" s="195"/>
      <c r="C25" s="196"/>
      <c r="D25" s="2">
        <v>0</v>
      </c>
      <c r="E25" s="2">
        <v>0</v>
      </c>
      <c r="F25" s="2">
        <f t="shared" si="0"/>
        <v>0</v>
      </c>
      <c r="G25" s="3" t="s">
        <v>4</v>
      </c>
      <c r="H25" s="3" t="s">
        <v>447</v>
      </c>
      <c r="I25" s="3" t="s">
        <v>448</v>
      </c>
      <c r="J25" s="3" t="s">
        <v>4</v>
      </c>
      <c r="K25" s="3" t="s">
        <v>4</v>
      </c>
      <c r="L25" s="3" t="s">
        <v>4</v>
      </c>
      <c r="M25" s="3" t="s">
        <v>4</v>
      </c>
    </row>
    <row r="26" spans="1:13" ht="18.75" customHeight="1">
      <c r="A26" s="194" t="s">
        <v>449</v>
      </c>
      <c r="B26" s="195"/>
      <c r="C26" s="196"/>
      <c r="D26" s="2">
        <v>111100</v>
      </c>
      <c r="E26" s="2">
        <v>76100</v>
      </c>
      <c r="F26" s="2">
        <f t="shared" si="0"/>
        <v>35000</v>
      </c>
      <c r="G26" s="3" t="s">
        <v>450</v>
      </c>
      <c r="H26" s="3" t="s">
        <v>451</v>
      </c>
      <c r="I26" s="3" t="s">
        <v>452</v>
      </c>
      <c r="J26" s="3" t="s">
        <v>453</v>
      </c>
      <c r="K26" s="3" t="s">
        <v>454</v>
      </c>
      <c r="L26" s="3" t="s">
        <v>426</v>
      </c>
      <c r="M26" s="3" t="s">
        <v>427</v>
      </c>
    </row>
    <row r="27" spans="1:13" ht="18.75" customHeight="1">
      <c r="A27" s="194" t="s">
        <v>407</v>
      </c>
      <c r="B27" s="195"/>
      <c r="C27" s="196"/>
      <c r="D27" s="2">
        <v>0</v>
      </c>
      <c r="E27" s="2">
        <v>0</v>
      </c>
      <c r="F27" s="2">
        <f t="shared" si="0"/>
        <v>0</v>
      </c>
      <c r="G27" s="3" t="s">
        <v>4</v>
      </c>
      <c r="H27" s="3" t="s">
        <v>455</v>
      </c>
      <c r="I27" s="3" t="s">
        <v>456</v>
      </c>
      <c r="J27" s="3" t="s">
        <v>457</v>
      </c>
      <c r="K27" s="3" t="s">
        <v>458</v>
      </c>
      <c r="L27" s="3" t="s">
        <v>4</v>
      </c>
      <c r="M27" s="3" t="s">
        <v>4</v>
      </c>
    </row>
    <row r="28" spans="1:13" ht="18.75" customHeight="1">
      <c r="A28" s="194" t="s">
        <v>407</v>
      </c>
      <c r="B28" s="195"/>
      <c r="C28" s="196"/>
      <c r="D28" s="2">
        <v>0</v>
      </c>
      <c r="E28" s="2">
        <v>0</v>
      </c>
      <c r="F28" s="2">
        <f t="shared" si="0"/>
        <v>0</v>
      </c>
      <c r="G28" s="3" t="s">
        <v>4</v>
      </c>
      <c r="H28" s="3" t="s">
        <v>459</v>
      </c>
      <c r="I28" s="3" t="s">
        <v>460</v>
      </c>
      <c r="J28" s="3" t="s">
        <v>4</v>
      </c>
      <c r="K28" s="3" t="s">
        <v>4</v>
      </c>
      <c r="L28" s="3" t="s">
        <v>4</v>
      </c>
      <c r="M28" s="3" t="s">
        <v>4</v>
      </c>
    </row>
    <row r="29" spans="1:13" ht="18.75" customHeight="1">
      <c r="A29" s="194" t="s">
        <v>407</v>
      </c>
      <c r="B29" s="195"/>
      <c r="C29" s="196"/>
      <c r="D29" s="2">
        <v>0</v>
      </c>
      <c r="E29" s="2">
        <v>0</v>
      </c>
      <c r="F29" s="2">
        <f t="shared" si="0"/>
        <v>0</v>
      </c>
      <c r="G29" s="3" t="s">
        <v>4</v>
      </c>
      <c r="H29" s="3" t="s">
        <v>461</v>
      </c>
      <c r="I29" s="3" t="s">
        <v>462</v>
      </c>
      <c r="J29" s="3" t="s">
        <v>4</v>
      </c>
      <c r="K29" s="3" t="s">
        <v>4</v>
      </c>
      <c r="L29" s="3" t="s">
        <v>4</v>
      </c>
      <c r="M29" s="3" t="s">
        <v>4</v>
      </c>
    </row>
    <row r="30" spans="1:13" ht="18.75" customHeight="1">
      <c r="A30" s="194" t="s">
        <v>463</v>
      </c>
      <c r="B30" s="195"/>
      <c r="C30" s="196"/>
      <c r="D30" s="2">
        <v>31000</v>
      </c>
      <c r="E30" s="2">
        <v>25000</v>
      </c>
      <c r="F30" s="2">
        <f t="shared" si="0"/>
        <v>6000</v>
      </c>
      <c r="G30" s="3" t="s">
        <v>464</v>
      </c>
      <c r="H30" s="3" t="s">
        <v>465</v>
      </c>
      <c r="I30" s="3" t="s">
        <v>423</v>
      </c>
      <c r="J30" s="3" t="s">
        <v>466</v>
      </c>
      <c r="K30" s="3" t="s">
        <v>467</v>
      </c>
      <c r="L30" s="3" t="s">
        <v>468</v>
      </c>
      <c r="M30" s="3" t="s">
        <v>427</v>
      </c>
    </row>
    <row r="31" spans="1:13" ht="18.75" customHeight="1">
      <c r="A31" s="194" t="s">
        <v>407</v>
      </c>
      <c r="B31" s="195"/>
      <c r="C31" s="196"/>
      <c r="D31" s="2">
        <v>0</v>
      </c>
      <c r="E31" s="2">
        <v>0</v>
      </c>
      <c r="F31" s="2">
        <f t="shared" si="0"/>
        <v>0</v>
      </c>
      <c r="G31" s="3" t="s">
        <v>4</v>
      </c>
      <c r="H31" s="3" t="s">
        <v>469</v>
      </c>
      <c r="I31" s="3" t="s">
        <v>470</v>
      </c>
      <c r="J31" s="3" t="s">
        <v>4</v>
      </c>
      <c r="K31" s="3" t="s">
        <v>4</v>
      </c>
      <c r="L31" s="3" t="s">
        <v>4</v>
      </c>
      <c r="M31" s="3" t="s">
        <v>4</v>
      </c>
    </row>
    <row r="32" spans="1:13" ht="18.75" customHeight="1">
      <c r="A32" s="194" t="s">
        <v>407</v>
      </c>
      <c r="B32" s="195"/>
      <c r="C32" s="196"/>
      <c r="D32" s="2">
        <v>0</v>
      </c>
      <c r="E32" s="2">
        <v>0</v>
      </c>
      <c r="F32" s="2">
        <f t="shared" si="0"/>
        <v>0</v>
      </c>
      <c r="G32" s="3" t="s">
        <v>4</v>
      </c>
      <c r="H32" s="3" t="s">
        <v>459</v>
      </c>
      <c r="I32" s="3" t="s">
        <v>471</v>
      </c>
      <c r="J32" s="3" t="s">
        <v>4</v>
      </c>
      <c r="K32" s="3" t="s">
        <v>4</v>
      </c>
      <c r="L32" s="3" t="s">
        <v>4</v>
      </c>
      <c r="M32" s="3" t="s">
        <v>4</v>
      </c>
    </row>
    <row r="33" spans="1:13" ht="18.75" customHeight="1">
      <c r="A33" s="194" t="s">
        <v>407</v>
      </c>
      <c r="B33" s="195"/>
      <c r="C33" s="196"/>
      <c r="D33" s="2">
        <v>0</v>
      </c>
      <c r="E33" s="2">
        <v>0</v>
      </c>
      <c r="F33" s="2">
        <f t="shared" si="0"/>
        <v>0</v>
      </c>
      <c r="G33" s="3" t="s">
        <v>4</v>
      </c>
      <c r="H33" s="3" t="s">
        <v>472</v>
      </c>
      <c r="I33" s="3" t="s">
        <v>473</v>
      </c>
      <c r="J33" s="3" t="s">
        <v>4</v>
      </c>
      <c r="K33" s="3" t="s">
        <v>4</v>
      </c>
      <c r="L33" s="3" t="s">
        <v>4</v>
      </c>
      <c r="M33" s="3" t="s">
        <v>4</v>
      </c>
    </row>
    <row r="34" spans="1:13" ht="18.75" customHeight="1">
      <c r="A34" s="194" t="s">
        <v>407</v>
      </c>
      <c r="B34" s="195"/>
      <c r="C34" s="196"/>
      <c r="D34" s="2">
        <v>0</v>
      </c>
      <c r="E34" s="2">
        <v>0</v>
      </c>
      <c r="F34" s="2">
        <f t="shared" si="0"/>
        <v>0</v>
      </c>
      <c r="G34" s="3" t="s">
        <v>4</v>
      </c>
      <c r="H34" s="3" t="s">
        <v>474</v>
      </c>
      <c r="I34" s="3" t="s">
        <v>437</v>
      </c>
      <c r="J34" s="3" t="s">
        <v>4</v>
      </c>
      <c r="K34" s="3" t="s">
        <v>4</v>
      </c>
      <c r="L34" s="3" t="s">
        <v>4</v>
      </c>
      <c r="M34" s="3" t="s">
        <v>4</v>
      </c>
    </row>
    <row r="35" spans="1:13" ht="18.75" customHeight="1">
      <c r="A35" s="194" t="s">
        <v>475</v>
      </c>
      <c r="B35" s="195"/>
      <c r="C35" s="196"/>
      <c r="D35" s="2">
        <v>101300</v>
      </c>
      <c r="E35" s="2">
        <v>96800</v>
      </c>
      <c r="F35" s="2">
        <f t="shared" si="0"/>
        <v>4500</v>
      </c>
      <c r="G35" s="3" t="s">
        <v>476</v>
      </c>
      <c r="H35" s="3" t="s">
        <v>477</v>
      </c>
      <c r="I35" s="3" t="s">
        <v>478</v>
      </c>
      <c r="J35" s="3" t="s">
        <v>479</v>
      </c>
      <c r="K35" s="3" t="s">
        <v>480</v>
      </c>
      <c r="L35" s="3" t="s">
        <v>468</v>
      </c>
      <c r="M35" s="3" t="s">
        <v>427</v>
      </c>
    </row>
    <row r="36" spans="1:13" ht="18.75" customHeight="1">
      <c r="A36" s="194" t="s">
        <v>407</v>
      </c>
      <c r="B36" s="195"/>
      <c r="C36" s="196"/>
      <c r="D36" s="2">
        <v>0</v>
      </c>
      <c r="E36" s="2">
        <v>0</v>
      </c>
      <c r="F36" s="2">
        <f t="shared" si="0"/>
        <v>0</v>
      </c>
      <c r="G36" s="3" t="s">
        <v>4</v>
      </c>
      <c r="H36" s="3" t="s">
        <v>481</v>
      </c>
      <c r="I36" s="3" t="s">
        <v>482</v>
      </c>
      <c r="J36" s="3" t="s">
        <v>4</v>
      </c>
      <c r="K36" s="3" t="s">
        <v>4</v>
      </c>
      <c r="L36" s="3" t="s">
        <v>4</v>
      </c>
      <c r="M36" s="3" t="s">
        <v>4</v>
      </c>
    </row>
    <row r="37" spans="1:13" ht="18.75" customHeight="1">
      <c r="A37" s="194" t="s">
        <v>407</v>
      </c>
      <c r="B37" s="195"/>
      <c r="C37" s="196"/>
      <c r="D37" s="2">
        <v>0</v>
      </c>
      <c r="E37" s="2">
        <v>0</v>
      </c>
      <c r="F37" s="2">
        <f t="shared" si="0"/>
        <v>0</v>
      </c>
      <c r="G37" s="3" t="s">
        <v>4</v>
      </c>
      <c r="H37" s="3" t="s">
        <v>412</v>
      </c>
      <c r="I37" s="3" t="s">
        <v>483</v>
      </c>
      <c r="J37" s="3" t="s">
        <v>4</v>
      </c>
      <c r="K37" s="3" t="s">
        <v>4</v>
      </c>
      <c r="L37" s="3" t="s">
        <v>4</v>
      </c>
      <c r="M37" s="3" t="s">
        <v>4</v>
      </c>
    </row>
    <row r="38" spans="1:13" ht="18.75" customHeight="1">
      <c r="A38" s="194" t="s">
        <v>407</v>
      </c>
      <c r="B38" s="195"/>
      <c r="C38" s="196"/>
      <c r="D38" s="2">
        <v>0</v>
      </c>
      <c r="E38" s="2">
        <v>0</v>
      </c>
      <c r="F38" s="2">
        <f t="shared" si="0"/>
        <v>0</v>
      </c>
      <c r="G38" s="3" t="s">
        <v>4</v>
      </c>
      <c r="H38" s="3" t="s">
        <v>416</v>
      </c>
      <c r="I38" s="3" t="s">
        <v>484</v>
      </c>
      <c r="J38" s="3" t="s">
        <v>4</v>
      </c>
      <c r="K38" s="3" t="s">
        <v>4</v>
      </c>
      <c r="L38" s="3" t="s">
        <v>4</v>
      </c>
      <c r="M38" s="3" t="s">
        <v>4</v>
      </c>
    </row>
  </sheetData>
  <sheetProtection/>
  <mergeCells count="41">
    <mergeCell ref="A37:C37"/>
    <mergeCell ref="A38:C38"/>
    <mergeCell ref="G4:G6"/>
    <mergeCell ref="D4:F5"/>
    <mergeCell ref="A4:C6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M2"/>
    <mergeCell ref="A3:M3"/>
    <mergeCell ref="H4:M4"/>
    <mergeCell ref="H5:I5"/>
    <mergeCell ref="J5:K5"/>
    <mergeCell ref="L5:M5"/>
  </mergeCells>
  <printOptions/>
  <pageMargins left="0.699999988079071" right="0.699999988079071" top="0.75" bottom="0.75" header="0.5" footer="0.5"/>
  <pageSetup errors="blank"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10" sqref="E10:H11"/>
    </sheetView>
  </sheetViews>
  <sheetFormatPr defaultColWidth="9.33203125" defaultRowHeight="11.25"/>
  <cols>
    <col min="1" max="16384" width="18.16015625" style="213" customWidth="1"/>
  </cols>
  <sheetData>
    <row r="1" spans="1:8" s="211" customFormat="1" ht="14.25">
      <c r="A1" s="209" t="s">
        <v>4</v>
      </c>
      <c r="B1" s="209"/>
      <c r="C1" s="209"/>
      <c r="D1" s="209"/>
      <c r="E1" s="209"/>
      <c r="F1" s="210"/>
      <c r="G1" s="210"/>
      <c r="H1" s="210"/>
    </row>
    <row r="2" spans="1:8" ht="20.25">
      <c r="A2" s="212" t="s">
        <v>485</v>
      </c>
      <c r="B2" s="212"/>
      <c r="C2" s="212"/>
      <c r="D2" s="212"/>
      <c r="E2" s="212"/>
      <c r="F2" s="212"/>
      <c r="G2" s="212"/>
      <c r="H2" s="212"/>
    </row>
    <row r="3" spans="1:8" ht="13.5">
      <c r="A3" s="214" t="s">
        <v>486</v>
      </c>
      <c r="B3" s="214"/>
      <c r="C3" s="214"/>
      <c r="D3" s="214"/>
      <c r="E3" s="214"/>
      <c r="F3" s="214"/>
      <c r="G3" s="214"/>
      <c r="H3" s="214"/>
    </row>
    <row r="4" spans="1:8" ht="11.25">
      <c r="A4" s="215" t="s">
        <v>487</v>
      </c>
      <c r="B4" s="216"/>
      <c r="C4" s="217" t="s">
        <v>488</v>
      </c>
      <c r="D4" s="218" t="s">
        <v>218</v>
      </c>
      <c r="E4" s="219" t="s">
        <v>218</v>
      </c>
      <c r="F4" s="218"/>
      <c r="G4" s="218"/>
      <c r="H4" s="220"/>
    </row>
    <row r="5" spans="1:8" ht="11.25">
      <c r="A5" s="221"/>
      <c r="B5" s="222" t="s">
        <v>489</v>
      </c>
      <c r="C5" s="223"/>
      <c r="D5" s="224"/>
      <c r="E5" s="222" t="s">
        <v>490</v>
      </c>
      <c r="F5" s="223"/>
      <c r="G5" s="223"/>
      <c r="H5" s="224"/>
    </row>
    <row r="6" spans="1:8" ht="11.25">
      <c r="A6" s="225"/>
      <c r="B6" s="226"/>
      <c r="C6" s="227"/>
      <c r="D6" s="228"/>
      <c r="E6" s="226"/>
      <c r="F6" s="227"/>
      <c r="G6" s="227"/>
      <c r="H6" s="228"/>
    </row>
    <row r="7" spans="1:8" ht="12">
      <c r="A7" s="229" t="s">
        <v>491</v>
      </c>
      <c r="B7" s="230" t="s">
        <v>492</v>
      </c>
      <c r="C7" s="231"/>
      <c r="D7" s="232"/>
      <c r="E7" s="233" t="s">
        <v>493</v>
      </c>
      <c r="F7" s="233" t="s">
        <v>490</v>
      </c>
      <c r="G7" s="233"/>
      <c r="H7" s="233"/>
    </row>
    <row r="8" spans="1:8" ht="12">
      <c r="A8" s="229"/>
      <c r="B8" s="230" t="s">
        <v>494</v>
      </c>
      <c r="C8" s="231"/>
      <c r="D8" s="232"/>
      <c r="E8" s="233" t="s">
        <v>495</v>
      </c>
      <c r="F8" s="233" t="s">
        <v>490</v>
      </c>
      <c r="G8" s="233"/>
      <c r="H8" s="233"/>
    </row>
    <row r="9" spans="1:8" ht="12">
      <c r="A9" s="229"/>
      <c r="B9" s="230" t="s">
        <v>496</v>
      </c>
      <c r="C9" s="231"/>
      <c r="D9" s="232"/>
      <c r="E9" s="233" t="s">
        <v>497</v>
      </c>
      <c r="F9" s="233" t="s">
        <v>490</v>
      </c>
      <c r="G9" s="233"/>
      <c r="H9" s="233"/>
    </row>
    <row r="10" spans="1:8" ht="12">
      <c r="A10" s="229"/>
      <c r="B10" s="230" t="s">
        <v>498</v>
      </c>
      <c r="C10" s="231"/>
      <c r="D10" s="232"/>
      <c r="E10" s="233" t="s">
        <v>499</v>
      </c>
      <c r="F10" s="233" t="s">
        <v>490</v>
      </c>
      <c r="G10" s="233"/>
      <c r="H10" s="233"/>
    </row>
    <row r="11" spans="1:8" ht="12">
      <c r="A11" s="229"/>
      <c r="B11" s="230" t="s">
        <v>500</v>
      </c>
      <c r="C11" s="231"/>
      <c r="D11" s="232"/>
      <c r="E11" s="233" t="s">
        <v>501</v>
      </c>
      <c r="F11" s="233" t="s">
        <v>490</v>
      </c>
      <c r="G11" s="233"/>
      <c r="H11" s="233"/>
    </row>
    <row r="12" spans="1:8" ht="12">
      <c r="A12" s="229"/>
      <c r="B12" s="230" t="s">
        <v>502</v>
      </c>
      <c r="C12" s="231"/>
      <c r="D12" s="232"/>
      <c r="E12" s="233" t="s">
        <v>503</v>
      </c>
      <c r="F12" s="233" t="s">
        <v>490</v>
      </c>
      <c r="G12" s="233"/>
      <c r="H12" s="233"/>
    </row>
    <row r="13" spans="1:8" ht="12">
      <c r="A13" s="229"/>
      <c r="B13" s="230" t="s">
        <v>504</v>
      </c>
      <c r="C13" s="231"/>
      <c r="D13" s="232"/>
      <c r="E13" s="233" t="s">
        <v>505</v>
      </c>
      <c r="F13" s="233" t="s">
        <v>490</v>
      </c>
      <c r="G13" s="233"/>
      <c r="H13" s="233"/>
    </row>
    <row r="14" spans="1:8" ht="12">
      <c r="A14" s="234"/>
      <c r="B14" s="235"/>
      <c r="C14" s="235"/>
      <c r="D14" s="235"/>
      <c r="E14" s="235"/>
      <c r="F14" s="235"/>
      <c r="G14" s="235"/>
      <c r="H14" s="235"/>
    </row>
    <row r="15" spans="1:8" ht="12">
      <c r="A15" s="236"/>
      <c r="B15" s="237" t="s">
        <v>506</v>
      </c>
      <c r="C15" s="237"/>
      <c r="D15" s="237"/>
      <c r="E15" s="237"/>
      <c r="F15" s="238" t="s">
        <v>394</v>
      </c>
      <c r="G15" s="239" t="s">
        <v>395</v>
      </c>
      <c r="H15" s="239" t="s">
        <v>396</v>
      </c>
    </row>
    <row r="16" spans="1:8" ht="11.25">
      <c r="A16" s="236"/>
      <c r="B16" s="237"/>
      <c r="C16" s="237"/>
      <c r="D16" s="237"/>
      <c r="E16" s="237"/>
      <c r="F16" s="240">
        <v>6147996.26</v>
      </c>
      <c r="G16" s="241">
        <v>4924226.63</v>
      </c>
      <c r="H16" s="241">
        <v>1223769.63</v>
      </c>
    </row>
    <row r="17" spans="1:8" ht="11.25">
      <c r="A17" s="234"/>
      <c r="B17" s="236"/>
      <c r="C17" s="236"/>
      <c r="D17" s="236"/>
      <c r="E17" s="236"/>
      <c r="F17" s="242"/>
      <c r="G17" s="242"/>
      <c r="H17" s="243"/>
    </row>
    <row r="18" spans="1:8" ht="22.5">
      <c r="A18" s="244" t="s">
        <v>507</v>
      </c>
      <c r="B18" s="245" t="s">
        <v>508</v>
      </c>
      <c r="C18" s="246"/>
      <c r="D18" s="246" t="s">
        <v>509</v>
      </c>
      <c r="E18" s="246" t="s">
        <v>510</v>
      </c>
      <c r="F18" s="246" t="s">
        <v>509</v>
      </c>
      <c r="G18" s="246"/>
      <c r="H18" s="247"/>
    </row>
    <row r="19" spans="1:8" ht="11.25">
      <c r="A19" s="248"/>
      <c r="B19" s="249" t="s">
        <v>511</v>
      </c>
      <c r="C19" s="244" t="s">
        <v>512</v>
      </c>
      <c r="D19" s="237" t="s">
        <v>397</v>
      </c>
      <c r="E19" s="250"/>
      <c r="F19" s="250"/>
      <c r="G19" s="216" t="s">
        <v>513</v>
      </c>
      <c r="H19" s="216"/>
    </row>
    <row r="20" spans="1:8" ht="11.25">
      <c r="A20" s="251" t="s">
        <v>390</v>
      </c>
      <c r="B20" s="252" t="s">
        <v>514</v>
      </c>
      <c r="C20" s="253" t="s">
        <v>515</v>
      </c>
      <c r="D20" s="254" t="s">
        <v>516</v>
      </c>
      <c r="E20" s="254"/>
      <c r="F20" s="254" t="s">
        <v>517</v>
      </c>
      <c r="G20" s="255" t="s">
        <v>518</v>
      </c>
      <c r="H20" s="255"/>
    </row>
    <row r="21" spans="1:8" ht="11.25">
      <c r="A21" s="251"/>
      <c r="B21" s="251"/>
      <c r="C21" s="256"/>
      <c r="D21" s="254" t="s">
        <v>519</v>
      </c>
      <c r="E21" s="254"/>
      <c r="F21" s="254" t="s">
        <v>517</v>
      </c>
      <c r="G21" s="255" t="s">
        <v>520</v>
      </c>
      <c r="H21" s="255"/>
    </row>
    <row r="22" spans="1:8" ht="11.25">
      <c r="A22" s="251"/>
      <c r="B22" s="251"/>
      <c r="C22" s="257"/>
      <c r="D22" s="254" t="s">
        <v>521</v>
      </c>
      <c r="E22" s="254"/>
      <c r="F22" s="254" t="s">
        <v>517</v>
      </c>
      <c r="G22" s="255" t="s">
        <v>522</v>
      </c>
      <c r="H22" s="255"/>
    </row>
    <row r="23" spans="1:8" ht="11.25">
      <c r="A23" s="251"/>
      <c r="B23" s="251"/>
      <c r="C23" s="253" t="s">
        <v>523</v>
      </c>
      <c r="D23" s="254" t="s">
        <v>524</v>
      </c>
      <c r="E23" s="254"/>
      <c r="F23" s="254" t="s">
        <v>517</v>
      </c>
      <c r="G23" s="255" t="s">
        <v>525</v>
      </c>
      <c r="H23" s="255"/>
    </row>
    <row r="24" spans="1:8" ht="11.25">
      <c r="A24" s="251"/>
      <c r="B24" s="251"/>
      <c r="C24" s="256"/>
      <c r="D24" s="254" t="s">
        <v>526</v>
      </c>
      <c r="E24" s="254"/>
      <c r="F24" s="254" t="s">
        <v>517</v>
      </c>
      <c r="G24" s="255" t="s">
        <v>527</v>
      </c>
      <c r="H24" s="255"/>
    </row>
    <row r="25" spans="1:8" ht="11.25">
      <c r="A25" s="251"/>
      <c r="B25" s="251"/>
      <c r="C25" s="257"/>
      <c r="D25" s="254" t="s">
        <v>528</v>
      </c>
      <c r="E25" s="254"/>
      <c r="F25" s="254" t="s">
        <v>517</v>
      </c>
      <c r="G25" s="255" t="s">
        <v>529</v>
      </c>
      <c r="H25" s="255"/>
    </row>
    <row r="26" spans="1:8" ht="11.25">
      <c r="A26" s="251"/>
      <c r="B26" s="251"/>
      <c r="C26" s="258" t="s">
        <v>530</v>
      </c>
      <c r="D26" s="254" t="s">
        <v>531</v>
      </c>
      <c r="E26" s="254"/>
      <c r="F26" s="254" t="s">
        <v>517</v>
      </c>
      <c r="G26" s="255" t="s">
        <v>532</v>
      </c>
      <c r="H26" s="255"/>
    </row>
    <row r="27" spans="1:8" ht="11.25">
      <c r="A27" s="251"/>
      <c r="B27" s="259"/>
      <c r="C27" s="258" t="s">
        <v>533</v>
      </c>
      <c r="D27" s="254" t="s">
        <v>534</v>
      </c>
      <c r="E27" s="254"/>
      <c r="F27" s="254" t="s">
        <v>517</v>
      </c>
      <c r="G27" s="255" t="s">
        <v>535</v>
      </c>
      <c r="H27" s="255"/>
    </row>
    <row r="28" spans="1:8" ht="11.25">
      <c r="A28" s="251"/>
      <c r="B28" s="252" t="s">
        <v>392</v>
      </c>
      <c r="C28" s="253" t="s">
        <v>536</v>
      </c>
      <c r="D28" s="254" t="s">
        <v>537</v>
      </c>
      <c r="E28" s="254"/>
      <c r="F28" s="254" t="s">
        <v>517</v>
      </c>
      <c r="G28" s="255" t="s">
        <v>538</v>
      </c>
      <c r="H28" s="255"/>
    </row>
    <row r="29" spans="1:8" ht="11.25">
      <c r="A29" s="251"/>
      <c r="B29" s="251"/>
      <c r="C29" s="257"/>
      <c r="D29" s="254" t="s">
        <v>539</v>
      </c>
      <c r="E29" s="254"/>
      <c r="F29" s="254" t="s">
        <v>517</v>
      </c>
      <c r="G29" s="255" t="s">
        <v>540</v>
      </c>
      <c r="H29" s="255"/>
    </row>
    <row r="30" spans="1:8" ht="11.25">
      <c r="A30" s="251"/>
      <c r="B30" s="251"/>
      <c r="C30" s="253" t="s">
        <v>541</v>
      </c>
      <c r="D30" s="254" t="s">
        <v>542</v>
      </c>
      <c r="E30" s="254"/>
      <c r="F30" s="254" t="s">
        <v>517</v>
      </c>
      <c r="G30" s="255" t="s">
        <v>543</v>
      </c>
      <c r="H30" s="255"/>
    </row>
    <row r="31" spans="1:8" ht="11.25">
      <c r="A31" s="251"/>
      <c r="B31" s="251"/>
      <c r="C31" s="256"/>
      <c r="D31" s="254" t="s">
        <v>544</v>
      </c>
      <c r="E31" s="254"/>
      <c r="F31" s="254" t="s">
        <v>517</v>
      </c>
      <c r="G31" s="255" t="s">
        <v>545</v>
      </c>
      <c r="H31" s="255"/>
    </row>
    <row r="32" spans="1:8" ht="11.25">
      <c r="A32" s="251"/>
      <c r="B32" s="251"/>
      <c r="C32" s="257"/>
      <c r="D32" s="254" t="s">
        <v>546</v>
      </c>
      <c r="E32" s="254"/>
      <c r="F32" s="254" t="s">
        <v>517</v>
      </c>
      <c r="G32" s="255" t="s">
        <v>547</v>
      </c>
      <c r="H32" s="255"/>
    </row>
    <row r="33" spans="1:8" ht="22.5">
      <c r="A33" s="251"/>
      <c r="B33" s="251"/>
      <c r="C33" s="258" t="s">
        <v>548</v>
      </c>
      <c r="D33" s="254" t="s">
        <v>549</v>
      </c>
      <c r="E33" s="254"/>
      <c r="F33" s="254" t="s">
        <v>517</v>
      </c>
      <c r="G33" s="255" t="s">
        <v>550</v>
      </c>
      <c r="H33" s="255"/>
    </row>
    <row r="34" spans="1:8" ht="22.5">
      <c r="A34" s="251"/>
      <c r="B34" s="259"/>
      <c r="C34" s="258" t="s">
        <v>551</v>
      </c>
      <c r="D34" s="254" t="s">
        <v>552</v>
      </c>
      <c r="E34" s="254"/>
      <c r="F34" s="254" t="s">
        <v>517</v>
      </c>
      <c r="G34" s="255" t="s">
        <v>553</v>
      </c>
      <c r="H34" s="255"/>
    </row>
    <row r="35" spans="1:8" ht="22.5">
      <c r="A35" s="259"/>
      <c r="B35" s="260" t="s">
        <v>393</v>
      </c>
      <c r="C35" s="258" t="s">
        <v>393</v>
      </c>
      <c r="D35" s="254" t="s">
        <v>554</v>
      </c>
      <c r="E35" s="254"/>
      <c r="F35" s="254" t="s">
        <v>517</v>
      </c>
      <c r="G35" s="255" t="s">
        <v>555</v>
      </c>
      <c r="H35" s="255"/>
    </row>
  </sheetData>
  <sheetProtection/>
  <mergeCells count="64">
    <mergeCell ref="D33:F33"/>
    <mergeCell ref="G33:H33"/>
    <mergeCell ref="D34:F34"/>
    <mergeCell ref="G34:H34"/>
    <mergeCell ref="D35:F35"/>
    <mergeCell ref="G35:H35"/>
    <mergeCell ref="C30:C32"/>
    <mergeCell ref="D30:F30"/>
    <mergeCell ref="G30:H30"/>
    <mergeCell ref="D31:F31"/>
    <mergeCell ref="G31:H31"/>
    <mergeCell ref="D32:F32"/>
    <mergeCell ref="G32:H32"/>
    <mergeCell ref="D26:F26"/>
    <mergeCell ref="G26:H26"/>
    <mergeCell ref="D27:F27"/>
    <mergeCell ref="G27:H27"/>
    <mergeCell ref="B28:B34"/>
    <mergeCell ref="C28:C29"/>
    <mergeCell ref="D28:F28"/>
    <mergeCell ref="G28:H28"/>
    <mergeCell ref="D29:F29"/>
    <mergeCell ref="G29:H29"/>
    <mergeCell ref="D22:F22"/>
    <mergeCell ref="G22:H22"/>
    <mergeCell ref="C23:C25"/>
    <mergeCell ref="D23:F23"/>
    <mergeCell ref="G23:H23"/>
    <mergeCell ref="D24:F24"/>
    <mergeCell ref="G24:H24"/>
    <mergeCell ref="D25:F25"/>
    <mergeCell ref="G25:H25"/>
    <mergeCell ref="B18:H18"/>
    <mergeCell ref="D19:F19"/>
    <mergeCell ref="G19:H19"/>
    <mergeCell ref="A20:A35"/>
    <mergeCell ref="B20:B27"/>
    <mergeCell ref="C20:C22"/>
    <mergeCell ref="D20:F20"/>
    <mergeCell ref="G20:H20"/>
    <mergeCell ref="D21:F21"/>
    <mergeCell ref="G21:H21"/>
    <mergeCell ref="E11:H11"/>
    <mergeCell ref="B12:D12"/>
    <mergeCell ref="E12:H12"/>
    <mergeCell ref="B13:D13"/>
    <mergeCell ref="E13:H13"/>
    <mergeCell ref="B15:E16"/>
    <mergeCell ref="A7:A13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A2:H2"/>
    <mergeCell ref="A3:H3"/>
    <mergeCell ref="A4:B4"/>
    <mergeCell ref="C4:H4"/>
    <mergeCell ref="B5:D6"/>
    <mergeCell ref="E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D8" sqref="D8"/>
    </sheetView>
  </sheetViews>
  <sheetFormatPr defaultColWidth="9.33203125" defaultRowHeight="11.25"/>
  <cols>
    <col min="1" max="1" width="59.16015625" style="0" customWidth="1"/>
    <col min="2" max="2" width="57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0"/>
      <c r="B1" s="40"/>
      <c r="C1" s="40"/>
      <c r="D1" s="9" t="s">
        <v>1</v>
      </c>
    </row>
    <row r="2" spans="1:4" ht="20.25" customHeight="1">
      <c r="A2" s="101" t="s">
        <v>2</v>
      </c>
      <c r="B2" s="101"/>
      <c r="C2" s="101"/>
      <c r="D2" s="101"/>
    </row>
    <row r="3" spans="1:4" ht="20.25" customHeight="1">
      <c r="A3" s="102" t="s">
        <v>3</v>
      </c>
      <c r="B3" s="102" t="s">
        <v>4</v>
      </c>
      <c r="C3" s="17"/>
      <c r="D3" s="9" t="s">
        <v>5</v>
      </c>
    </row>
    <row r="4" spans="1:4" ht="20.25" customHeight="1">
      <c r="A4" s="103" t="s">
        <v>6</v>
      </c>
      <c r="B4" s="104"/>
      <c r="C4" s="105" t="s">
        <v>7</v>
      </c>
      <c r="D4" s="106"/>
    </row>
    <row r="5" spans="1:4" ht="20.25" customHeight="1">
      <c r="A5" s="43" t="s">
        <v>8</v>
      </c>
      <c r="B5" s="44" t="s">
        <v>9</v>
      </c>
      <c r="C5" s="43" t="s">
        <v>8</v>
      </c>
      <c r="D5" s="45" t="s">
        <v>9</v>
      </c>
    </row>
    <row r="6" spans="1:4" ht="20.25" customHeight="1">
      <c r="A6" s="46" t="s">
        <v>10</v>
      </c>
      <c r="B6" s="87">
        <v>7775920.61</v>
      </c>
      <c r="C6" s="88" t="s">
        <v>11</v>
      </c>
      <c r="D6" s="87">
        <v>2252246.14</v>
      </c>
    </row>
    <row r="7" spans="1:4" ht="20.25" customHeight="1">
      <c r="A7" s="46" t="s">
        <v>12</v>
      </c>
      <c r="B7" s="89">
        <v>0</v>
      </c>
      <c r="C7" s="88" t="s">
        <v>13</v>
      </c>
      <c r="D7" s="90">
        <v>0</v>
      </c>
    </row>
    <row r="8" spans="1:4" ht="20.25" customHeight="1">
      <c r="A8" s="46" t="s">
        <v>14</v>
      </c>
      <c r="B8" s="90">
        <v>0</v>
      </c>
      <c r="C8" s="88" t="s">
        <v>15</v>
      </c>
      <c r="D8" s="90">
        <v>5000</v>
      </c>
    </row>
    <row r="9" spans="1:4" ht="20.25" customHeight="1">
      <c r="A9" s="46" t="s">
        <v>16</v>
      </c>
      <c r="B9" s="91">
        <v>0</v>
      </c>
      <c r="C9" s="88" t="s">
        <v>17</v>
      </c>
      <c r="D9" s="90">
        <v>0</v>
      </c>
    </row>
    <row r="10" spans="1:4" ht="20.25" customHeight="1">
      <c r="A10" s="46" t="s">
        <v>18</v>
      </c>
      <c r="B10" s="90">
        <v>0</v>
      </c>
      <c r="C10" s="88" t="s">
        <v>19</v>
      </c>
      <c r="D10" s="90">
        <v>0</v>
      </c>
    </row>
    <row r="11" spans="1:4" ht="20.25" customHeight="1">
      <c r="A11" s="46" t="s">
        <v>20</v>
      </c>
      <c r="B11" s="90">
        <v>0</v>
      </c>
      <c r="C11" s="88" t="s">
        <v>21</v>
      </c>
      <c r="D11" s="90">
        <v>0</v>
      </c>
    </row>
    <row r="12" spans="1:4" ht="20.25" customHeight="1">
      <c r="A12" s="46"/>
      <c r="B12" s="90"/>
      <c r="C12" s="88" t="s">
        <v>22</v>
      </c>
      <c r="D12" s="90">
        <v>333901.96</v>
      </c>
    </row>
    <row r="13" spans="1:4" ht="20.25" customHeight="1">
      <c r="A13" s="54"/>
      <c r="B13" s="90"/>
      <c r="C13" s="88" t="s">
        <v>23</v>
      </c>
      <c r="D13" s="90">
        <v>612985.04</v>
      </c>
    </row>
    <row r="14" spans="1:4" ht="20.25" customHeight="1">
      <c r="A14" s="54"/>
      <c r="B14" s="90"/>
      <c r="C14" s="88" t="s">
        <v>24</v>
      </c>
      <c r="D14" s="90">
        <v>0</v>
      </c>
    </row>
    <row r="15" spans="1:4" ht="20.25" customHeight="1">
      <c r="A15" s="54"/>
      <c r="B15" s="90"/>
      <c r="C15" s="88" t="s">
        <v>25</v>
      </c>
      <c r="D15" s="90">
        <v>230653.52</v>
      </c>
    </row>
    <row r="16" spans="1:4" ht="20.25" customHeight="1">
      <c r="A16" s="54"/>
      <c r="B16" s="90"/>
      <c r="C16" s="88" t="s">
        <v>26</v>
      </c>
      <c r="D16" s="90">
        <v>0</v>
      </c>
    </row>
    <row r="17" spans="1:4" ht="20.25" customHeight="1">
      <c r="A17" s="54"/>
      <c r="B17" s="90"/>
      <c r="C17" s="88" t="s">
        <v>27</v>
      </c>
      <c r="D17" s="90">
        <v>2134814.54</v>
      </c>
    </row>
    <row r="18" spans="1:4" ht="20.25" customHeight="1">
      <c r="A18" s="54"/>
      <c r="B18" s="90"/>
      <c r="C18" s="88" t="s">
        <v>28</v>
      </c>
      <c r="D18" s="90">
        <v>3224588.11</v>
      </c>
    </row>
    <row r="19" spans="1:4" ht="20.25" customHeight="1">
      <c r="A19" s="54"/>
      <c r="B19" s="90"/>
      <c r="C19" s="88" t="s">
        <v>29</v>
      </c>
      <c r="D19" s="90">
        <v>0</v>
      </c>
    </row>
    <row r="20" spans="1:4" ht="20.25" customHeight="1">
      <c r="A20" s="54"/>
      <c r="B20" s="90"/>
      <c r="C20" s="88" t="s">
        <v>30</v>
      </c>
      <c r="D20" s="90">
        <v>0</v>
      </c>
    </row>
    <row r="21" spans="1:4" ht="20.25" customHeight="1">
      <c r="A21" s="54"/>
      <c r="B21" s="90"/>
      <c r="C21" s="88" t="s">
        <v>31</v>
      </c>
      <c r="D21" s="90">
        <v>0</v>
      </c>
    </row>
    <row r="22" spans="1:4" ht="20.25" customHeight="1">
      <c r="A22" s="54"/>
      <c r="B22" s="90"/>
      <c r="C22" s="88" t="s">
        <v>32</v>
      </c>
      <c r="D22" s="90">
        <v>0</v>
      </c>
    </row>
    <row r="23" spans="1:4" ht="20.25" customHeight="1">
      <c r="A23" s="54"/>
      <c r="B23" s="90"/>
      <c r="C23" s="88" t="s">
        <v>33</v>
      </c>
      <c r="D23" s="90">
        <v>0</v>
      </c>
    </row>
    <row r="24" spans="1:4" ht="20.25" customHeight="1">
      <c r="A24" s="54"/>
      <c r="B24" s="90"/>
      <c r="C24" s="88" t="s">
        <v>34</v>
      </c>
      <c r="D24" s="90">
        <v>0</v>
      </c>
    </row>
    <row r="25" spans="1:4" ht="20.25" customHeight="1">
      <c r="A25" s="54"/>
      <c r="B25" s="90"/>
      <c r="C25" s="88" t="s">
        <v>35</v>
      </c>
      <c r="D25" s="90">
        <v>282936</v>
      </c>
    </row>
    <row r="26" spans="1:4" ht="20.25" customHeight="1">
      <c r="A26" s="46"/>
      <c r="B26" s="90"/>
      <c r="C26" s="88" t="s">
        <v>36</v>
      </c>
      <c r="D26" s="90">
        <v>0</v>
      </c>
    </row>
    <row r="27" spans="1:4" ht="20.25" customHeight="1">
      <c r="A27" s="46"/>
      <c r="B27" s="90"/>
      <c r="C27" s="88" t="s">
        <v>37</v>
      </c>
      <c r="D27" s="90">
        <v>0</v>
      </c>
    </row>
    <row r="28" spans="1:4" ht="20.25" customHeight="1">
      <c r="A28" s="46" t="s">
        <v>4</v>
      </c>
      <c r="B28" s="90"/>
      <c r="C28" s="88" t="s">
        <v>38</v>
      </c>
      <c r="D28" s="90">
        <v>0</v>
      </c>
    </row>
    <row r="29" spans="1:4" ht="20.25" customHeight="1">
      <c r="A29" s="46"/>
      <c r="B29" s="90"/>
      <c r="C29" s="88" t="s">
        <v>39</v>
      </c>
      <c r="D29" s="90">
        <v>0</v>
      </c>
    </row>
    <row r="30" spans="1:4" ht="20.25" customHeight="1">
      <c r="A30" s="46"/>
      <c r="B30" s="90"/>
      <c r="C30" s="88" t="s">
        <v>40</v>
      </c>
      <c r="D30" s="90">
        <v>0</v>
      </c>
    </row>
    <row r="31" spans="1:4" ht="20.25" customHeight="1">
      <c r="A31" s="46"/>
      <c r="B31" s="90"/>
      <c r="C31" s="88" t="s">
        <v>41</v>
      </c>
      <c r="D31" s="90">
        <v>0</v>
      </c>
    </row>
    <row r="32" spans="1:4" ht="20.25" customHeight="1">
      <c r="A32" s="46"/>
      <c r="B32" s="90"/>
      <c r="C32" s="88" t="s">
        <v>42</v>
      </c>
      <c r="D32" s="90">
        <v>0</v>
      </c>
    </row>
    <row r="33" spans="1:4" ht="20.25" customHeight="1">
      <c r="A33" s="46"/>
      <c r="B33" s="90"/>
      <c r="C33" s="88" t="s">
        <v>43</v>
      </c>
      <c r="D33" s="90">
        <v>0</v>
      </c>
    </row>
    <row r="34" spans="1:4" ht="20.25" customHeight="1">
      <c r="A34" s="46"/>
      <c r="B34" s="90"/>
      <c r="C34" s="88" t="s">
        <v>44</v>
      </c>
      <c r="D34" s="90">
        <v>0</v>
      </c>
    </row>
    <row r="35" spans="1:4" ht="20.25" customHeight="1">
      <c r="A35" s="46"/>
      <c r="B35" s="90"/>
      <c r="C35" s="88" t="s">
        <v>45</v>
      </c>
      <c r="D35" s="90">
        <v>0</v>
      </c>
    </row>
    <row r="36" spans="1:4" ht="20.25" customHeight="1">
      <c r="A36" s="46"/>
      <c r="B36" s="90"/>
      <c r="C36" s="88"/>
      <c r="D36" s="92" t="s">
        <v>4</v>
      </c>
    </row>
    <row r="37" spans="1:4" ht="20.25" customHeight="1">
      <c r="A37" s="93" t="s">
        <v>46</v>
      </c>
      <c r="B37" s="92">
        <f>SUM(B6:B34)</f>
        <v>7775920.61</v>
      </c>
      <c r="C37" s="94" t="s">
        <v>47</v>
      </c>
      <c r="D37" s="92">
        <f>SUM(D6:D35)</f>
        <v>9077125.31</v>
      </c>
    </row>
    <row r="38" spans="1:4" ht="20.25" customHeight="1">
      <c r="A38" s="46" t="s">
        <v>48</v>
      </c>
      <c r="B38" s="90">
        <v>0</v>
      </c>
      <c r="C38" s="88" t="s">
        <v>49</v>
      </c>
      <c r="D38" s="90">
        <v>0</v>
      </c>
    </row>
    <row r="39" spans="1:4" ht="20.25" customHeight="1">
      <c r="A39" s="46" t="s">
        <v>50</v>
      </c>
      <c r="B39" s="90">
        <v>1301204.7</v>
      </c>
      <c r="C39" s="88" t="s">
        <v>51</v>
      </c>
      <c r="D39" s="90">
        <v>0</v>
      </c>
    </row>
    <row r="40" spans="1:4" ht="20.25" customHeight="1">
      <c r="A40" s="46"/>
      <c r="B40" s="90"/>
      <c r="C40" s="88" t="s">
        <v>52</v>
      </c>
      <c r="D40" s="90">
        <v>0</v>
      </c>
    </row>
    <row r="41" spans="1:4" ht="20.25" customHeight="1">
      <c r="A41" s="46"/>
      <c r="B41" s="95"/>
      <c r="C41" s="88"/>
      <c r="D41" s="92"/>
    </row>
    <row r="42" spans="1:4" ht="20.25" customHeight="1">
      <c r="A42" s="93" t="s">
        <v>53</v>
      </c>
      <c r="B42" s="96">
        <f>SUM(B37:B39)</f>
        <v>9077125.31</v>
      </c>
      <c r="C42" s="94" t="s">
        <v>54</v>
      </c>
      <c r="D42" s="97">
        <f>SUM(D37,D38,D40)</f>
        <v>9077125.31</v>
      </c>
    </row>
    <row r="43" spans="1:4" ht="20.25" customHeight="1">
      <c r="A43" s="98"/>
      <c r="B43" s="99"/>
      <c r="C43" s="100"/>
      <c r="D43" s="40"/>
    </row>
  </sheetData>
  <sheetProtection/>
  <mergeCells count="4">
    <mergeCell ref="A2:D2"/>
    <mergeCell ref="A3:B3"/>
    <mergeCell ref="A4:B4"/>
    <mergeCell ref="C4:D4"/>
  </mergeCells>
  <printOptions horizontalCentered="1"/>
  <pageMargins left="0.5909722447395325" right="0.5909722447395325" top="0.75" bottom="0.6902777552604675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zoomScalePageLayoutView="0" workbookViewId="0" topLeftCell="A1">
      <selection activeCell="I11" sqref="I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64.33203125" style="0" customWidth="1"/>
    <col min="6" max="6" width="25" style="0" customWidth="1"/>
    <col min="7" max="20" width="25.83203125" style="0" customWidth="1"/>
  </cols>
  <sheetData>
    <row r="1" spans="1:20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5"/>
      <c r="T1" s="86" t="s">
        <v>55</v>
      </c>
    </row>
    <row r="2" spans="1:20" ht="19.5" customHeight="1">
      <c r="A2" s="101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107" t="s">
        <v>3</v>
      </c>
      <c r="B3" s="107"/>
      <c r="C3" s="107" t="s">
        <v>4</v>
      </c>
      <c r="D3" s="107"/>
      <c r="E3" s="107"/>
      <c r="F3" s="19"/>
      <c r="G3" s="19"/>
      <c r="H3" s="19"/>
      <c r="I3" s="19"/>
      <c r="J3" s="84"/>
      <c r="K3" s="84"/>
      <c r="L3" s="84"/>
      <c r="M3" s="84"/>
      <c r="N3" s="84"/>
      <c r="O3" s="84"/>
      <c r="P3" s="84"/>
      <c r="Q3" s="84"/>
      <c r="R3" s="84"/>
      <c r="S3" s="32"/>
      <c r="T3" s="9" t="s">
        <v>5</v>
      </c>
    </row>
    <row r="4" spans="1:20" ht="19.5" customHeight="1">
      <c r="A4" s="108" t="s">
        <v>57</v>
      </c>
      <c r="B4" s="109"/>
      <c r="C4" s="109"/>
      <c r="D4" s="109"/>
      <c r="E4" s="110"/>
      <c r="F4" s="121" t="s">
        <v>58</v>
      </c>
      <c r="G4" s="123" t="s">
        <v>59</v>
      </c>
      <c r="H4" s="111" t="s">
        <v>60</v>
      </c>
      <c r="I4" s="111" t="s">
        <v>61</v>
      </c>
      <c r="J4" s="111" t="s">
        <v>62</v>
      </c>
      <c r="K4" s="111" t="s">
        <v>63</v>
      </c>
      <c r="L4" s="111"/>
      <c r="M4" s="127" t="s">
        <v>64</v>
      </c>
      <c r="N4" s="112" t="s">
        <v>65</v>
      </c>
      <c r="O4" s="113"/>
      <c r="P4" s="113"/>
      <c r="Q4" s="113"/>
      <c r="R4" s="114"/>
      <c r="S4" s="121" t="s">
        <v>66</v>
      </c>
      <c r="T4" s="111" t="s">
        <v>67</v>
      </c>
    </row>
    <row r="5" spans="1:20" ht="19.5" customHeight="1">
      <c r="A5" s="115" t="s">
        <v>68</v>
      </c>
      <c r="B5" s="116"/>
      <c r="C5" s="117"/>
      <c r="D5" s="118" t="s">
        <v>69</v>
      </c>
      <c r="E5" s="120" t="s">
        <v>70</v>
      </c>
      <c r="F5" s="111"/>
      <c r="G5" s="123"/>
      <c r="H5" s="111"/>
      <c r="I5" s="111"/>
      <c r="J5" s="111"/>
      <c r="K5" s="125" t="s">
        <v>71</v>
      </c>
      <c r="L5" s="111" t="s">
        <v>72</v>
      </c>
      <c r="M5" s="128"/>
      <c r="N5" s="130" t="s">
        <v>73</v>
      </c>
      <c r="O5" s="130" t="s">
        <v>74</v>
      </c>
      <c r="P5" s="130" t="s">
        <v>75</v>
      </c>
      <c r="Q5" s="130" t="s">
        <v>76</v>
      </c>
      <c r="R5" s="130" t="s">
        <v>77</v>
      </c>
      <c r="S5" s="111"/>
      <c r="T5" s="111"/>
    </row>
    <row r="6" spans="1:20" ht="30.75" customHeight="1">
      <c r="A6" s="11" t="s">
        <v>78</v>
      </c>
      <c r="B6" s="10" t="s">
        <v>79</v>
      </c>
      <c r="C6" s="12" t="s">
        <v>80</v>
      </c>
      <c r="D6" s="119"/>
      <c r="E6" s="119"/>
      <c r="F6" s="122"/>
      <c r="G6" s="124"/>
      <c r="H6" s="122"/>
      <c r="I6" s="122"/>
      <c r="J6" s="122"/>
      <c r="K6" s="126"/>
      <c r="L6" s="122"/>
      <c r="M6" s="129"/>
      <c r="N6" s="122"/>
      <c r="O6" s="122"/>
      <c r="P6" s="122"/>
      <c r="Q6" s="122"/>
      <c r="R6" s="122"/>
      <c r="S6" s="122"/>
      <c r="T6" s="122"/>
    </row>
    <row r="7" spans="1:20" ht="19.5" customHeight="1">
      <c r="A7" s="13" t="s">
        <v>4</v>
      </c>
      <c r="B7" s="13" t="s">
        <v>4</v>
      </c>
      <c r="C7" s="13" t="s">
        <v>4</v>
      </c>
      <c r="D7" s="13" t="s">
        <v>4</v>
      </c>
      <c r="E7" s="13" t="s">
        <v>58</v>
      </c>
      <c r="F7" s="23">
        <f aca="true" t="shared" si="0" ref="F7:F32">SUM(G7,H7:I7,J7,K7,M7,N7,S7,T7)</f>
        <v>9077125.31</v>
      </c>
      <c r="G7" s="24">
        <v>1301204.7</v>
      </c>
      <c r="H7" s="24">
        <v>7775920.61</v>
      </c>
      <c r="I7" s="24">
        <v>0</v>
      </c>
      <c r="J7" s="25">
        <v>0</v>
      </c>
      <c r="K7" s="15">
        <v>0</v>
      </c>
      <c r="L7" s="24">
        <v>0</v>
      </c>
      <c r="M7" s="25">
        <v>0</v>
      </c>
      <c r="N7" s="15">
        <f aca="true" t="shared" si="1" ref="N7:N32">SUM(O7:R7)</f>
        <v>0</v>
      </c>
      <c r="O7" s="24">
        <v>0</v>
      </c>
      <c r="P7" s="24">
        <v>0</v>
      </c>
      <c r="Q7" s="24">
        <v>0</v>
      </c>
      <c r="R7" s="25">
        <v>0</v>
      </c>
      <c r="S7" s="15">
        <v>0</v>
      </c>
      <c r="T7" s="16">
        <v>0</v>
      </c>
    </row>
    <row r="8" spans="1:20" ht="19.5" customHeight="1">
      <c r="A8" s="13" t="s">
        <v>4</v>
      </c>
      <c r="B8" s="13" t="s">
        <v>4</v>
      </c>
      <c r="C8" s="13" t="s">
        <v>4</v>
      </c>
      <c r="D8" s="13" t="s">
        <v>4</v>
      </c>
      <c r="E8" s="13" t="s">
        <v>0</v>
      </c>
      <c r="F8" s="23">
        <f t="shared" si="0"/>
        <v>9077125.31</v>
      </c>
      <c r="G8" s="24">
        <v>1301204.7</v>
      </c>
      <c r="H8" s="24">
        <v>7775920.61</v>
      </c>
      <c r="I8" s="24">
        <v>0</v>
      </c>
      <c r="J8" s="25">
        <v>0</v>
      </c>
      <c r="K8" s="15">
        <v>0</v>
      </c>
      <c r="L8" s="24">
        <v>0</v>
      </c>
      <c r="M8" s="25">
        <v>0</v>
      </c>
      <c r="N8" s="15">
        <f t="shared" si="1"/>
        <v>0</v>
      </c>
      <c r="O8" s="24">
        <v>0</v>
      </c>
      <c r="P8" s="24">
        <v>0</v>
      </c>
      <c r="Q8" s="24">
        <v>0</v>
      </c>
      <c r="R8" s="25">
        <v>0</v>
      </c>
      <c r="S8" s="15">
        <v>0</v>
      </c>
      <c r="T8" s="16">
        <v>0</v>
      </c>
    </row>
    <row r="9" spans="1:20" ht="19.5" customHeight="1">
      <c r="A9" s="13" t="s">
        <v>4</v>
      </c>
      <c r="B9" s="13" t="s">
        <v>4</v>
      </c>
      <c r="C9" s="13" t="s">
        <v>4</v>
      </c>
      <c r="D9" s="13" t="s">
        <v>81</v>
      </c>
      <c r="E9" s="13" t="s">
        <v>82</v>
      </c>
      <c r="F9" s="23">
        <f t="shared" si="0"/>
        <v>9077125.31</v>
      </c>
      <c r="G9" s="24">
        <v>1301204.7</v>
      </c>
      <c r="H9" s="24">
        <v>7775920.61</v>
      </c>
      <c r="I9" s="24">
        <v>0</v>
      </c>
      <c r="J9" s="25">
        <v>0</v>
      </c>
      <c r="K9" s="15">
        <v>0</v>
      </c>
      <c r="L9" s="24">
        <v>0</v>
      </c>
      <c r="M9" s="25">
        <v>0</v>
      </c>
      <c r="N9" s="15">
        <f t="shared" si="1"/>
        <v>0</v>
      </c>
      <c r="O9" s="24">
        <v>0</v>
      </c>
      <c r="P9" s="24">
        <v>0</v>
      </c>
      <c r="Q9" s="24">
        <v>0</v>
      </c>
      <c r="R9" s="25">
        <v>0</v>
      </c>
      <c r="S9" s="15">
        <v>0</v>
      </c>
      <c r="T9" s="16">
        <v>0</v>
      </c>
    </row>
    <row r="10" spans="1:20" ht="19.5" customHeight="1">
      <c r="A10" s="13" t="s">
        <v>83</v>
      </c>
      <c r="B10" s="13" t="s">
        <v>84</v>
      </c>
      <c r="C10" s="13" t="s">
        <v>85</v>
      </c>
      <c r="D10" s="13" t="s">
        <v>86</v>
      </c>
      <c r="E10" s="13" t="s">
        <v>87</v>
      </c>
      <c r="F10" s="23">
        <f t="shared" si="0"/>
        <v>25500</v>
      </c>
      <c r="G10" s="24">
        <v>0</v>
      </c>
      <c r="H10" s="24">
        <v>25500</v>
      </c>
      <c r="I10" s="24">
        <v>0</v>
      </c>
      <c r="J10" s="25">
        <v>0</v>
      </c>
      <c r="K10" s="15">
        <v>0</v>
      </c>
      <c r="L10" s="24">
        <v>0</v>
      </c>
      <c r="M10" s="25">
        <v>0</v>
      </c>
      <c r="N10" s="15">
        <f t="shared" si="1"/>
        <v>0</v>
      </c>
      <c r="O10" s="24">
        <v>0</v>
      </c>
      <c r="P10" s="24">
        <v>0</v>
      </c>
      <c r="Q10" s="24">
        <v>0</v>
      </c>
      <c r="R10" s="25">
        <v>0</v>
      </c>
      <c r="S10" s="15">
        <v>0</v>
      </c>
      <c r="T10" s="16">
        <v>0</v>
      </c>
    </row>
    <row r="11" spans="1:20" ht="19.5" customHeight="1">
      <c r="A11" s="13" t="s">
        <v>83</v>
      </c>
      <c r="B11" s="13" t="s">
        <v>84</v>
      </c>
      <c r="C11" s="13" t="s">
        <v>88</v>
      </c>
      <c r="D11" s="13" t="s">
        <v>86</v>
      </c>
      <c r="E11" s="13" t="s">
        <v>89</v>
      </c>
      <c r="F11" s="23">
        <f t="shared" si="0"/>
        <v>10000</v>
      </c>
      <c r="G11" s="24">
        <v>0</v>
      </c>
      <c r="H11" s="24">
        <v>10000</v>
      </c>
      <c r="I11" s="24">
        <v>0</v>
      </c>
      <c r="J11" s="25">
        <v>0</v>
      </c>
      <c r="K11" s="15">
        <v>0</v>
      </c>
      <c r="L11" s="24">
        <v>0</v>
      </c>
      <c r="M11" s="25">
        <v>0</v>
      </c>
      <c r="N11" s="15">
        <f t="shared" si="1"/>
        <v>0</v>
      </c>
      <c r="O11" s="24">
        <v>0</v>
      </c>
      <c r="P11" s="24">
        <v>0</v>
      </c>
      <c r="Q11" s="24">
        <v>0</v>
      </c>
      <c r="R11" s="25">
        <v>0</v>
      </c>
      <c r="S11" s="15">
        <v>0</v>
      </c>
      <c r="T11" s="16">
        <v>0</v>
      </c>
    </row>
    <row r="12" spans="1:20" ht="19.5" customHeight="1">
      <c r="A12" s="13" t="s">
        <v>83</v>
      </c>
      <c r="B12" s="13" t="s">
        <v>84</v>
      </c>
      <c r="C12" s="13" t="s">
        <v>90</v>
      </c>
      <c r="D12" s="13" t="s">
        <v>86</v>
      </c>
      <c r="E12" s="13" t="s">
        <v>91</v>
      </c>
      <c r="F12" s="23">
        <f t="shared" si="0"/>
        <v>5000</v>
      </c>
      <c r="G12" s="24">
        <v>0</v>
      </c>
      <c r="H12" s="24">
        <v>5000</v>
      </c>
      <c r="I12" s="24">
        <v>0</v>
      </c>
      <c r="J12" s="25">
        <v>0</v>
      </c>
      <c r="K12" s="15">
        <v>0</v>
      </c>
      <c r="L12" s="24">
        <v>0</v>
      </c>
      <c r="M12" s="25">
        <v>0</v>
      </c>
      <c r="N12" s="15">
        <f t="shared" si="1"/>
        <v>0</v>
      </c>
      <c r="O12" s="24">
        <v>0</v>
      </c>
      <c r="P12" s="24">
        <v>0</v>
      </c>
      <c r="Q12" s="24">
        <v>0</v>
      </c>
      <c r="R12" s="25">
        <v>0</v>
      </c>
      <c r="S12" s="15">
        <v>0</v>
      </c>
      <c r="T12" s="16">
        <v>0</v>
      </c>
    </row>
    <row r="13" spans="1:20" ht="19.5" customHeight="1">
      <c r="A13" s="13" t="s">
        <v>83</v>
      </c>
      <c r="B13" s="13" t="s">
        <v>92</v>
      </c>
      <c r="C13" s="13" t="s">
        <v>84</v>
      </c>
      <c r="D13" s="13" t="s">
        <v>86</v>
      </c>
      <c r="E13" s="13" t="s">
        <v>93</v>
      </c>
      <c r="F13" s="23">
        <f t="shared" si="0"/>
        <v>2124846.14</v>
      </c>
      <c r="G13" s="24">
        <v>85769.63</v>
      </c>
      <c r="H13" s="24">
        <v>2039076.51</v>
      </c>
      <c r="I13" s="24">
        <v>0</v>
      </c>
      <c r="J13" s="25">
        <v>0</v>
      </c>
      <c r="K13" s="15">
        <v>0</v>
      </c>
      <c r="L13" s="24">
        <v>0</v>
      </c>
      <c r="M13" s="25">
        <v>0</v>
      </c>
      <c r="N13" s="15">
        <f t="shared" si="1"/>
        <v>0</v>
      </c>
      <c r="O13" s="24">
        <v>0</v>
      </c>
      <c r="P13" s="24">
        <v>0</v>
      </c>
      <c r="Q13" s="24">
        <v>0</v>
      </c>
      <c r="R13" s="25">
        <v>0</v>
      </c>
      <c r="S13" s="15">
        <v>0</v>
      </c>
      <c r="T13" s="16">
        <v>0</v>
      </c>
    </row>
    <row r="14" spans="1:20" ht="19.5" customHeight="1">
      <c r="A14" s="13" t="s">
        <v>83</v>
      </c>
      <c r="B14" s="13" t="s">
        <v>92</v>
      </c>
      <c r="C14" s="13" t="s">
        <v>94</v>
      </c>
      <c r="D14" s="13" t="s">
        <v>86</v>
      </c>
      <c r="E14" s="13" t="s">
        <v>95</v>
      </c>
      <c r="F14" s="23">
        <f t="shared" si="0"/>
        <v>71900</v>
      </c>
      <c r="G14" s="24">
        <v>0</v>
      </c>
      <c r="H14" s="24">
        <v>71900</v>
      </c>
      <c r="I14" s="24">
        <v>0</v>
      </c>
      <c r="J14" s="25">
        <v>0</v>
      </c>
      <c r="K14" s="15">
        <v>0</v>
      </c>
      <c r="L14" s="24">
        <v>0</v>
      </c>
      <c r="M14" s="25">
        <v>0</v>
      </c>
      <c r="N14" s="15">
        <f t="shared" si="1"/>
        <v>0</v>
      </c>
      <c r="O14" s="24">
        <v>0</v>
      </c>
      <c r="P14" s="24">
        <v>0</v>
      </c>
      <c r="Q14" s="24">
        <v>0</v>
      </c>
      <c r="R14" s="25">
        <v>0</v>
      </c>
      <c r="S14" s="15">
        <v>0</v>
      </c>
      <c r="T14" s="16">
        <v>0</v>
      </c>
    </row>
    <row r="15" spans="1:20" ht="19.5" customHeight="1">
      <c r="A15" s="13" t="s">
        <v>83</v>
      </c>
      <c r="B15" s="13" t="s">
        <v>92</v>
      </c>
      <c r="C15" s="13" t="s">
        <v>88</v>
      </c>
      <c r="D15" s="13" t="s">
        <v>86</v>
      </c>
      <c r="E15" s="13" t="s">
        <v>96</v>
      </c>
      <c r="F15" s="23">
        <f t="shared" si="0"/>
        <v>5000</v>
      </c>
      <c r="G15" s="24">
        <v>0</v>
      </c>
      <c r="H15" s="24">
        <v>5000</v>
      </c>
      <c r="I15" s="24">
        <v>0</v>
      </c>
      <c r="J15" s="25">
        <v>0</v>
      </c>
      <c r="K15" s="15">
        <v>0</v>
      </c>
      <c r="L15" s="24">
        <v>0</v>
      </c>
      <c r="M15" s="25">
        <v>0</v>
      </c>
      <c r="N15" s="15">
        <f t="shared" si="1"/>
        <v>0</v>
      </c>
      <c r="O15" s="24">
        <v>0</v>
      </c>
      <c r="P15" s="24">
        <v>0</v>
      </c>
      <c r="Q15" s="24">
        <v>0</v>
      </c>
      <c r="R15" s="25">
        <v>0</v>
      </c>
      <c r="S15" s="15">
        <v>0</v>
      </c>
      <c r="T15" s="16">
        <v>0</v>
      </c>
    </row>
    <row r="16" spans="1:20" ht="19.5" customHeight="1">
      <c r="A16" s="13" t="s">
        <v>83</v>
      </c>
      <c r="B16" s="13" t="s">
        <v>97</v>
      </c>
      <c r="C16" s="13" t="s">
        <v>90</v>
      </c>
      <c r="D16" s="13" t="s">
        <v>86</v>
      </c>
      <c r="E16" s="13" t="s">
        <v>98</v>
      </c>
      <c r="F16" s="23">
        <f t="shared" si="0"/>
        <v>5000</v>
      </c>
      <c r="G16" s="24">
        <v>0</v>
      </c>
      <c r="H16" s="24">
        <v>5000</v>
      </c>
      <c r="I16" s="24">
        <v>0</v>
      </c>
      <c r="J16" s="25">
        <v>0</v>
      </c>
      <c r="K16" s="15">
        <v>0</v>
      </c>
      <c r="L16" s="24">
        <v>0</v>
      </c>
      <c r="M16" s="25">
        <v>0</v>
      </c>
      <c r="N16" s="15">
        <f t="shared" si="1"/>
        <v>0</v>
      </c>
      <c r="O16" s="24">
        <v>0</v>
      </c>
      <c r="P16" s="24">
        <v>0</v>
      </c>
      <c r="Q16" s="24">
        <v>0</v>
      </c>
      <c r="R16" s="25">
        <v>0</v>
      </c>
      <c r="S16" s="15">
        <v>0</v>
      </c>
      <c r="T16" s="16">
        <v>0</v>
      </c>
    </row>
    <row r="17" spans="1:20" ht="19.5" customHeight="1">
      <c r="A17" s="13" t="s">
        <v>83</v>
      </c>
      <c r="B17" s="13" t="s">
        <v>99</v>
      </c>
      <c r="C17" s="13" t="s">
        <v>90</v>
      </c>
      <c r="D17" s="13" t="s">
        <v>86</v>
      </c>
      <c r="E17" s="13" t="s">
        <v>100</v>
      </c>
      <c r="F17" s="23">
        <f t="shared" si="0"/>
        <v>5000</v>
      </c>
      <c r="G17" s="24">
        <v>0</v>
      </c>
      <c r="H17" s="24">
        <v>5000</v>
      </c>
      <c r="I17" s="24">
        <v>0</v>
      </c>
      <c r="J17" s="25">
        <v>0</v>
      </c>
      <c r="K17" s="15">
        <v>0</v>
      </c>
      <c r="L17" s="24">
        <v>0</v>
      </c>
      <c r="M17" s="25">
        <v>0</v>
      </c>
      <c r="N17" s="15">
        <f t="shared" si="1"/>
        <v>0</v>
      </c>
      <c r="O17" s="24">
        <v>0</v>
      </c>
      <c r="P17" s="24">
        <v>0</v>
      </c>
      <c r="Q17" s="24">
        <v>0</v>
      </c>
      <c r="R17" s="25">
        <v>0</v>
      </c>
      <c r="S17" s="15">
        <v>0</v>
      </c>
      <c r="T17" s="16">
        <v>0</v>
      </c>
    </row>
    <row r="18" spans="1:20" ht="19.5" customHeight="1">
      <c r="A18" s="13" t="s">
        <v>101</v>
      </c>
      <c r="B18" s="13" t="s">
        <v>102</v>
      </c>
      <c r="C18" s="13" t="s">
        <v>103</v>
      </c>
      <c r="D18" s="13" t="s">
        <v>86</v>
      </c>
      <c r="E18" s="13" t="s">
        <v>104</v>
      </c>
      <c r="F18" s="23">
        <f t="shared" si="0"/>
        <v>5000</v>
      </c>
      <c r="G18" s="24">
        <v>0</v>
      </c>
      <c r="H18" s="24">
        <v>5000</v>
      </c>
      <c r="I18" s="24">
        <v>0</v>
      </c>
      <c r="J18" s="25">
        <v>0</v>
      </c>
      <c r="K18" s="15">
        <v>0</v>
      </c>
      <c r="L18" s="24">
        <v>0</v>
      </c>
      <c r="M18" s="25">
        <v>0</v>
      </c>
      <c r="N18" s="15">
        <f t="shared" si="1"/>
        <v>0</v>
      </c>
      <c r="O18" s="24">
        <v>0</v>
      </c>
      <c r="P18" s="24">
        <v>0</v>
      </c>
      <c r="Q18" s="24">
        <v>0</v>
      </c>
      <c r="R18" s="25">
        <v>0</v>
      </c>
      <c r="S18" s="15">
        <v>0</v>
      </c>
      <c r="T18" s="16">
        <v>0</v>
      </c>
    </row>
    <row r="19" spans="1:20" ht="19.5" customHeight="1">
      <c r="A19" s="13" t="s">
        <v>105</v>
      </c>
      <c r="B19" s="13" t="s">
        <v>84</v>
      </c>
      <c r="C19" s="13" t="s">
        <v>84</v>
      </c>
      <c r="D19" s="13" t="s">
        <v>86</v>
      </c>
      <c r="E19" s="13" t="s">
        <v>93</v>
      </c>
      <c r="F19" s="23">
        <f t="shared" si="0"/>
        <v>302901.96</v>
      </c>
      <c r="G19" s="24">
        <v>16901.96</v>
      </c>
      <c r="H19" s="24">
        <v>286000</v>
      </c>
      <c r="I19" s="24">
        <v>0</v>
      </c>
      <c r="J19" s="25">
        <v>0</v>
      </c>
      <c r="K19" s="15">
        <v>0</v>
      </c>
      <c r="L19" s="24">
        <v>0</v>
      </c>
      <c r="M19" s="25">
        <v>0</v>
      </c>
      <c r="N19" s="15">
        <f t="shared" si="1"/>
        <v>0</v>
      </c>
      <c r="O19" s="24">
        <v>0</v>
      </c>
      <c r="P19" s="24">
        <v>0</v>
      </c>
      <c r="Q19" s="24">
        <v>0</v>
      </c>
      <c r="R19" s="25">
        <v>0</v>
      </c>
      <c r="S19" s="15">
        <v>0</v>
      </c>
      <c r="T19" s="16">
        <v>0</v>
      </c>
    </row>
    <row r="20" spans="1:20" ht="19.5" customHeight="1">
      <c r="A20" s="13" t="s">
        <v>105</v>
      </c>
      <c r="B20" s="13" t="s">
        <v>84</v>
      </c>
      <c r="C20" s="13" t="s">
        <v>106</v>
      </c>
      <c r="D20" s="13" t="s">
        <v>86</v>
      </c>
      <c r="E20" s="13" t="s">
        <v>107</v>
      </c>
      <c r="F20" s="23">
        <f t="shared" si="0"/>
        <v>31000</v>
      </c>
      <c r="G20" s="24">
        <v>6000</v>
      </c>
      <c r="H20" s="24">
        <v>25000</v>
      </c>
      <c r="I20" s="24">
        <v>0</v>
      </c>
      <c r="J20" s="25">
        <v>0</v>
      </c>
      <c r="K20" s="15">
        <v>0</v>
      </c>
      <c r="L20" s="24">
        <v>0</v>
      </c>
      <c r="M20" s="25">
        <v>0</v>
      </c>
      <c r="N20" s="15">
        <f t="shared" si="1"/>
        <v>0</v>
      </c>
      <c r="O20" s="24">
        <v>0</v>
      </c>
      <c r="P20" s="24">
        <v>0</v>
      </c>
      <c r="Q20" s="24">
        <v>0</v>
      </c>
      <c r="R20" s="25">
        <v>0</v>
      </c>
      <c r="S20" s="15">
        <v>0</v>
      </c>
      <c r="T20" s="16">
        <v>0</v>
      </c>
    </row>
    <row r="21" spans="1:20" ht="19.5" customHeight="1">
      <c r="A21" s="13" t="s">
        <v>108</v>
      </c>
      <c r="B21" s="13" t="s">
        <v>94</v>
      </c>
      <c r="C21" s="13" t="s">
        <v>103</v>
      </c>
      <c r="D21" s="13" t="s">
        <v>86</v>
      </c>
      <c r="E21" s="13" t="s">
        <v>109</v>
      </c>
      <c r="F21" s="23">
        <f t="shared" si="0"/>
        <v>100000</v>
      </c>
      <c r="G21" s="24">
        <v>100000</v>
      </c>
      <c r="H21" s="24">
        <v>0</v>
      </c>
      <c r="I21" s="24">
        <v>0</v>
      </c>
      <c r="J21" s="25">
        <v>0</v>
      </c>
      <c r="K21" s="15">
        <v>0</v>
      </c>
      <c r="L21" s="24">
        <v>0</v>
      </c>
      <c r="M21" s="25">
        <v>0</v>
      </c>
      <c r="N21" s="15">
        <f t="shared" si="1"/>
        <v>0</v>
      </c>
      <c r="O21" s="24">
        <v>0</v>
      </c>
      <c r="P21" s="24">
        <v>0</v>
      </c>
      <c r="Q21" s="24">
        <v>0</v>
      </c>
      <c r="R21" s="25">
        <v>0</v>
      </c>
      <c r="S21" s="15">
        <v>0</v>
      </c>
      <c r="T21" s="16">
        <v>0</v>
      </c>
    </row>
    <row r="22" spans="1:20" ht="19.5" customHeight="1">
      <c r="A22" s="13" t="s">
        <v>108</v>
      </c>
      <c r="B22" s="13" t="s">
        <v>110</v>
      </c>
      <c r="C22" s="13" t="s">
        <v>110</v>
      </c>
      <c r="D22" s="13" t="s">
        <v>86</v>
      </c>
      <c r="E22" s="13" t="s">
        <v>111</v>
      </c>
      <c r="F22" s="23">
        <f t="shared" si="0"/>
        <v>461309.04</v>
      </c>
      <c r="G22" s="24">
        <v>0</v>
      </c>
      <c r="H22" s="24">
        <v>461309.04</v>
      </c>
      <c r="I22" s="24">
        <v>0</v>
      </c>
      <c r="J22" s="25">
        <v>0</v>
      </c>
      <c r="K22" s="15">
        <v>0</v>
      </c>
      <c r="L22" s="24">
        <v>0</v>
      </c>
      <c r="M22" s="25">
        <v>0</v>
      </c>
      <c r="N22" s="15">
        <f t="shared" si="1"/>
        <v>0</v>
      </c>
      <c r="O22" s="24">
        <v>0</v>
      </c>
      <c r="P22" s="24">
        <v>0</v>
      </c>
      <c r="Q22" s="24">
        <v>0</v>
      </c>
      <c r="R22" s="25">
        <v>0</v>
      </c>
      <c r="S22" s="15">
        <v>0</v>
      </c>
      <c r="T22" s="16">
        <v>0</v>
      </c>
    </row>
    <row r="23" spans="1:20" ht="19.5" customHeight="1">
      <c r="A23" s="13" t="s">
        <v>108</v>
      </c>
      <c r="B23" s="13" t="s">
        <v>88</v>
      </c>
      <c r="C23" s="13" t="s">
        <v>110</v>
      </c>
      <c r="D23" s="13" t="s">
        <v>86</v>
      </c>
      <c r="E23" s="13" t="s">
        <v>112</v>
      </c>
      <c r="F23" s="23">
        <f t="shared" si="0"/>
        <v>51676</v>
      </c>
      <c r="G23" s="24">
        <v>0</v>
      </c>
      <c r="H23" s="24">
        <v>51676</v>
      </c>
      <c r="I23" s="24">
        <v>0</v>
      </c>
      <c r="J23" s="25">
        <v>0</v>
      </c>
      <c r="K23" s="15">
        <v>0</v>
      </c>
      <c r="L23" s="24">
        <v>0</v>
      </c>
      <c r="M23" s="25">
        <v>0</v>
      </c>
      <c r="N23" s="15">
        <f t="shared" si="1"/>
        <v>0</v>
      </c>
      <c r="O23" s="24">
        <v>0</v>
      </c>
      <c r="P23" s="24">
        <v>0</v>
      </c>
      <c r="Q23" s="24">
        <v>0</v>
      </c>
      <c r="R23" s="25">
        <v>0</v>
      </c>
      <c r="S23" s="15">
        <v>0</v>
      </c>
      <c r="T23" s="16">
        <v>0</v>
      </c>
    </row>
    <row r="24" spans="1:20" ht="19.5" customHeight="1">
      <c r="A24" s="13" t="s">
        <v>113</v>
      </c>
      <c r="B24" s="13" t="s">
        <v>114</v>
      </c>
      <c r="C24" s="13" t="s">
        <v>84</v>
      </c>
      <c r="D24" s="13" t="s">
        <v>86</v>
      </c>
      <c r="E24" s="13" t="s">
        <v>115</v>
      </c>
      <c r="F24" s="23">
        <f t="shared" si="0"/>
        <v>230653.52</v>
      </c>
      <c r="G24" s="24">
        <v>0</v>
      </c>
      <c r="H24" s="24">
        <v>230653.52</v>
      </c>
      <c r="I24" s="24">
        <v>0</v>
      </c>
      <c r="J24" s="25">
        <v>0</v>
      </c>
      <c r="K24" s="15">
        <v>0</v>
      </c>
      <c r="L24" s="24">
        <v>0</v>
      </c>
      <c r="M24" s="25">
        <v>0</v>
      </c>
      <c r="N24" s="15">
        <f t="shared" si="1"/>
        <v>0</v>
      </c>
      <c r="O24" s="24">
        <v>0</v>
      </c>
      <c r="P24" s="24">
        <v>0</v>
      </c>
      <c r="Q24" s="24">
        <v>0</v>
      </c>
      <c r="R24" s="25">
        <v>0</v>
      </c>
      <c r="S24" s="15">
        <v>0</v>
      </c>
      <c r="T24" s="16">
        <v>0</v>
      </c>
    </row>
    <row r="25" spans="1:20" ht="19.5" customHeight="1">
      <c r="A25" s="13" t="s">
        <v>116</v>
      </c>
      <c r="B25" s="13" t="s">
        <v>84</v>
      </c>
      <c r="C25" s="13" t="s">
        <v>84</v>
      </c>
      <c r="D25" s="13" t="s">
        <v>86</v>
      </c>
      <c r="E25" s="13" t="s">
        <v>93</v>
      </c>
      <c r="F25" s="23">
        <f t="shared" si="0"/>
        <v>2023714.54</v>
      </c>
      <c r="G25" s="24">
        <v>0</v>
      </c>
      <c r="H25" s="24">
        <v>2023714.54</v>
      </c>
      <c r="I25" s="24">
        <v>0</v>
      </c>
      <c r="J25" s="25">
        <v>0</v>
      </c>
      <c r="K25" s="15">
        <v>0</v>
      </c>
      <c r="L25" s="24">
        <v>0</v>
      </c>
      <c r="M25" s="25">
        <v>0</v>
      </c>
      <c r="N25" s="15">
        <f t="shared" si="1"/>
        <v>0</v>
      </c>
      <c r="O25" s="24">
        <v>0</v>
      </c>
      <c r="P25" s="24">
        <v>0</v>
      </c>
      <c r="Q25" s="24">
        <v>0</v>
      </c>
      <c r="R25" s="25">
        <v>0</v>
      </c>
      <c r="S25" s="15">
        <v>0</v>
      </c>
      <c r="T25" s="16">
        <v>0</v>
      </c>
    </row>
    <row r="26" spans="1:20" ht="19.5" customHeight="1">
      <c r="A26" s="13" t="s">
        <v>116</v>
      </c>
      <c r="B26" s="13" t="s">
        <v>110</v>
      </c>
      <c r="C26" s="13" t="s">
        <v>84</v>
      </c>
      <c r="D26" s="13" t="s">
        <v>86</v>
      </c>
      <c r="E26" s="13" t="s">
        <v>117</v>
      </c>
      <c r="F26" s="23">
        <f t="shared" si="0"/>
        <v>111100</v>
      </c>
      <c r="G26" s="24">
        <v>35000</v>
      </c>
      <c r="H26" s="24">
        <v>76100</v>
      </c>
      <c r="I26" s="24">
        <v>0</v>
      </c>
      <c r="J26" s="25">
        <v>0</v>
      </c>
      <c r="K26" s="15">
        <v>0</v>
      </c>
      <c r="L26" s="24">
        <v>0</v>
      </c>
      <c r="M26" s="25">
        <v>0</v>
      </c>
      <c r="N26" s="15">
        <f t="shared" si="1"/>
        <v>0</v>
      </c>
      <c r="O26" s="24">
        <v>0</v>
      </c>
      <c r="P26" s="24">
        <v>0</v>
      </c>
      <c r="Q26" s="24">
        <v>0</v>
      </c>
      <c r="R26" s="25">
        <v>0</v>
      </c>
      <c r="S26" s="15">
        <v>0</v>
      </c>
      <c r="T26" s="16">
        <v>0</v>
      </c>
    </row>
    <row r="27" spans="1:20" ht="19.5" customHeight="1">
      <c r="A27" s="13" t="s">
        <v>118</v>
      </c>
      <c r="B27" s="13" t="s">
        <v>84</v>
      </c>
      <c r="C27" s="13" t="s">
        <v>119</v>
      </c>
      <c r="D27" s="13" t="s">
        <v>86</v>
      </c>
      <c r="E27" s="13" t="s">
        <v>120</v>
      </c>
      <c r="F27" s="23">
        <f t="shared" si="0"/>
        <v>250000</v>
      </c>
      <c r="G27" s="24">
        <v>250000</v>
      </c>
      <c r="H27" s="24">
        <v>0</v>
      </c>
      <c r="I27" s="24">
        <v>0</v>
      </c>
      <c r="J27" s="25">
        <v>0</v>
      </c>
      <c r="K27" s="15">
        <v>0</v>
      </c>
      <c r="L27" s="24">
        <v>0</v>
      </c>
      <c r="M27" s="25">
        <v>0</v>
      </c>
      <c r="N27" s="15">
        <f t="shared" si="1"/>
        <v>0</v>
      </c>
      <c r="O27" s="24">
        <v>0</v>
      </c>
      <c r="P27" s="24">
        <v>0</v>
      </c>
      <c r="Q27" s="24">
        <v>0</v>
      </c>
      <c r="R27" s="25">
        <v>0</v>
      </c>
      <c r="S27" s="15">
        <v>0</v>
      </c>
      <c r="T27" s="16">
        <v>0</v>
      </c>
    </row>
    <row r="28" spans="1:20" ht="19.5" customHeight="1">
      <c r="A28" s="13" t="s">
        <v>118</v>
      </c>
      <c r="B28" s="13" t="s">
        <v>94</v>
      </c>
      <c r="C28" s="13" t="s">
        <v>121</v>
      </c>
      <c r="D28" s="13" t="s">
        <v>86</v>
      </c>
      <c r="E28" s="13" t="s">
        <v>122</v>
      </c>
      <c r="F28" s="23">
        <f t="shared" si="0"/>
        <v>40000</v>
      </c>
      <c r="G28" s="24">
        <v>0</v>
      </c>
      <c r="H28" s="24">
        <v>40000</v>
      </c>
      <c r="I28" s="24">
        <v>0</v>
      </c>
      <c r="J28" s="25">
        <v>0</v>
      </c>
      <c r="K28" s="15">
        <v>0</v>
      </c>
      <c r="L28" s="24">
        <v>0</v>
      </c>
      <c r="M28" s="25">
        <v>0</v>
      </c>
      <c r="N28" s="15">
        <f t="shared" si="1"/>
        <v>0</v>
      </c>
      <c r="O28" s="24">
        <v>0</v>
      </c>
      <c r="P28" s="24">
        <v>0</v>
      </c>
      <c r="Q28" s="24">
        <v>0</v>
      </c>
      <c r="R28" s="25">
        <v>0</v>
      </c>
      <c r="S28" s="15">
        <v>0</v>
      </c>
      <c r="T28" s="16">
        <v>0</v>
      </c>
    </row>
    <row r="29" spans="1:20" ht="19.5" customHeight="1">
      <c r="A29" s="13" t="s">
        <v>118</v>
      </c>
      <c r="B29" s="13" t="s">
        <v>110</v>
      </c>
      <c r="C29" s="13" t="s">
        <v>84</v>
      </c>
      <c r="D29" s="13" t="s">
        <v>86</v>
      </c>
      <c r="E29" s="13" t="s">
        <v>93</v>
      </c>
      <c r="F29" s="23">
        <f t="shared" si="0"/>
        <v>60533.11</v>
      </c>
      <c r="G29" s="24">
        <v>60533.11</v>
      </c>
      <c r="H29" s="24">
        <v>0</v>
      </c>
      <c r="I29" s="24">
        <v>0</v>
      </c>
      <c r="J29" s="25">
        <v>0</v>
      </c>
      <c r="K29" s="15">
        <v>0</v>
      </c>
      <c r="L29" s="24">
        <v>0</v>
      </c>
      <c r="M29" s="25">
        <v>0</v>
      </c>
      <c r="N29" s="15">
        <f t="shared" si="1"/>
        <v>0</v>
      </c>
      <c r="O29" s="24">
        <v>0</v>
      </c>
      <c r="P29" s="24">
        <v>0</v>
      </c>
      <c r="Q29" s="24">
        <v>0</v>
      </c>
      <c r="R29" s="25">
        <v>0</v>
      </c>
      <c r="S29" s="15">
        <v>0</v>
      </c>
      <c r="T29" s="16">
        <v>0</v>
      </c>
    </row>
    <row r="30" spans="1:20" ht="19.5" customHeight="1">
      <c r="A30" s="13" t="s">
        <v>118</v>
      </c>
      <c r="B30" s="13" t="s">
        <v>110</v>
      </c>
      <c r="C30" s="13" t="s">
        <v>90</v>
      </c>
      <c r="D30" s="13" t="s">
        <v>86</v>
      </c>
      <c r="E30" s="13" t="s">
        <v>123</v>
      </c>
      <c r="F30" s="23">
        <f t="shared" si="0"/>
        <v>101300</v>
      </c>
      <c r="G30" s="24">
        <v>4500</v>
      </c>
      <c r="H30" s="24">
        <v>96800</v>
      </c>
      <c r="I30" s="24">
        <v>0</v>
      </c>
      <c r="J30" s="25">
        <v>0</v>
      </c>
      <c r="K30" s="15">
        <v>0</v>
      </c>
      <c r="L30" s="24">
        <v>0</v>
      </c>
      <c r="M30" s="25">
        <v>0</v>
      </c>
      <c r="N30" s="15">
        <f t="shared" si="1"/>
        <v>0</v>
      </c>
      <c r="O30" s="24">
        <v>0</v>
      </c>
      <c r="P30" s="24">
        <v>0</v>
      </c>
      <c r="Q30" s="24">
        <v>0</v>
      </c>
      <c r="R30" s="25">
        <v>0</v>
      </c>
      <c r="S30" s="15">
        <v>0</v>
      </c>
      <c r="T30" s="16">
        <v>0</v>
      </c>
    </row>
    <row r="31" spans="1:20" ht="19.5" customHeight="1">
      <c r="A31" s="13" t="s">
        <v>118</v>
      </c>
      <c r="B31" s="13" t="s">
        <v>103</v>
      </c>
      <c r="C31" s="13" t="s">
        <v>110</v>
      </c>
      <c r="D31" s="13" t="s">
        <v>86</v>
      </c>
      <c r="E31" s="13" t="s">
        <v>124</v>
      </c>
      <c r="F31" s="23">
        <f t="shared" si="0"/>
        <v>2772755</v>
      </c>
      <c r="G31" s="24">
        <v>742500</v>
      </c>
      <c r="H31" s="24">
        <v>2030255</v>
      </c>
      <c r="I31" s="24">
        <v>0</v>
      </c>
      <c r="J31" s="25">
        <v>0</v>
      </c>
      <c r="K31" s="15">
        <v>0</v>
      </c>
      <c r="L31" s="24">
        <v>0</v>
      </c>
      <c r="M31" s="25">
        <v>0</v>
      </c>
      <c r="N31" s="15">
        <f t="shared" si="1"/>
        <v>0</v>
      </c>
      <c r="O31" s="24">
        <v>0</v>
      </c>
      <c r="P31" s="24">
        <v>0</v>
      </c>
      <c r="Q31" s="24">
        <v>0</v>
      </c>
      <c r="R31" s="25">
        <v>0</v>
      </c>
      <c r="S31" s="15">
        <v>0</v>
      </c>
      <c r="T31" s="16">
        <v>0</v>
      </c>
    </row>
    <row r="32" spans="1:20" ht="19.5" customHeight="1">
      <c r="A32" s="13" t="s">
        <v>125</v>
      </c>
      <c r="B32" s="13" t="s">
        <v>94</v>
      </c>
      <c r="C32" s="13" t="s">
        <v>84</v>
      </c>
      <c r="D32" s="13" t="s">
        <v>86</v>
      </c>
      <c r="E32" s="13" t="s">
        <v>126</v>
      </c>
      <c r="F32" s="23">
        <f t="shared" si="0"/>
        <v>282936</v>
      </c>
      <c r="G32" s="24">
        <v>0</v>
      </c>
      <c r="H32" s="24">
        <v>282936</v>
      </c>
      <c r="I32" s="24">
        <v>0</v>
      </c>
      <c r="J32" s="25">
        <v>0</v>
      </c>
      <c r="K32" s="15">
        <v>0</v>
      </c>
      <c r="L32" s="24">
        <v>0</v>
      </c>
      <c r="M32" s="25">
        <v>0</v>
      </c>
      <c r="N32" s="15">
        <f t="shared" si="1"/>
        <v>0</v>
      </c>
      <c r="O32" s="24">
        <v>0</v>
      </c>
      <c r="P32" s="24">
        <v>0</v>
      </c>
      <c r="Q32" s="24">
        <v>0</v>
      </c>
      <c r="R32" s="25">
        <v>0</v>
      </c>
      <c r="S32" s="15">
        <v>0</v>
      </c>
      <c r="T32" s="16">
        <v>0</v>
      </c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4:H6"/>
    <mergeCell ref="I4:I6"/>
    <mergeCell ref="J4:J6"/>
    <mergeCell ref="K5:K6"/>
    <mergeCell ref="L5:L6"/>
    <mergeCell ref="M4:M6"/>
    <mergeCell ref="A2:T2"/>
    <mergeCell ref="A3:E3"/>
    <mergeCell ref="A4:E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zoomScalePageLayoutView="0" workbookViewId="0" topLeftCell="A1">
      <selection activeCell="G14" sqref="G1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64.33203125" style="0" customWidth="1"/>
    <col min="6" max="6" width="23.66015625" style="0" customWidth="1"/>
    <col min="7" max="7" width="28.33203125" style="0" customWidth="1"/>
    <col min="8" max="8" width="26.16015625" style="0" customWidth="1"/>
    <col min="9" max="9" width="23.83203125" style="0" customWidth="1"/>
    <col min="10" max="10" width="22" style="0" customWidth="1"/>
  </cols>
  <sheetData>
    <row r="1" spans="1:10" ht="19.5" customHeight="1">
      <c r="A1" s="17"/>
      <c r="B1" s="74"/>
      <c r="C1" s="74"/>
      <c r="D1" s="74"/>
      <c r="E1" s="74"/>
      <c r="F1" s="74"/>
      <c r="G1" s="74"/>
      <c r="H1" s="74"/>
      <c r="I1" s="74"/>
      <c r="J1" s="82" t="s">
        <v>127</v>
      </c>
    </row>
    <row r="2" spans="1:10" ht="19.5" customHeight="1">
      <c r="A2" s="101" t="s">
        <v>128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>
      <c r="A3" s="102" t="s">
        <v>3</v>
      </c>
      <c r="B3" s="102"/>
      <c r="C3" s="102"/>
      <c r="D3" s="102"/>
      <c r="E3" s="102"/>
      <c r="F3" s="75"/>
      <c r="G3" s="75"/>
      <c r="H3" s="75"/>
      <c r="I3" s="75"/>
      <c r="J3" s="9" t="s">
        <v>5</v>
      </c>
    </row>
    <row r="4" spans="1:10" ht="19.5" customHeight="1">
      <c r="A4" s="103" t="s">
        <v>57</v>
      </c>
      <c r="B4" s="131"/>
      <c r="C4" s="131"/>
      <c r="D4" s="131"/>
      <c r="E4" s="104"/>
      <c r="F4" s="137" t="s">
        <v>58</v>
      </c>
      <c r="G4" s="138" t="s">
        <v>129</v>
      </c>
      <c r="H4" s="140" t="s">
        <v>130</v>
      </c>
      <c r="I4" s="140" t="s">
        <v>131</v>
      </c>
      <c r="J4" s="134" t="s">
        <v>132</v>
      </c>
    </row>
    <row r="5" spans="1:10" ht="19.5" customHeight="1">
      <c r="A5" s="105" t="s">
        <v>68</v>
      </c>
      <c r="B5" s="132"/>
      <c r="C5" s="106"/>
      <c r="D5" s="133" t="s">
        <v>69</v>
      </c>
      <c r="E5" s="135" t="s">
        <v>133</v>
      </c>
      <c r="F5" s="138"/>
      <c r="G5" s="138"/>
      <c r="H5" s="140"/>
      <c r="I5" s="140"/>
      <c r="J5" s="134"/>
    </row>
    <row r="6" spans="1:10" ht="15" customHeight="1">
      <c r="A6" s="76" t="s">
        <v>78</v>
      </c>
      <c r="B6" s="76" t="s">
        <v>79</v>
      </c>
      <c r="C6" s="77" t="s">
        <v>80</v>
      </c>
      <c r="D6" s="134"/>
      <c r="E6" s="136"/>
      <c r="F6" s="139"/>
      <c r="G6" s="139"/>
      <c r="H6" s="141"/>
      <c r="I6" s="141"/>
      <c r="J6" s="142"/>
    </row>
    <row r="7" spans="1:10" ht="19.5" customHeight="1">
      <c r="A7" s="78" t="s">
        <v>4</v>
      </c>
      <c r="B7" s="78" t="s">
        <v>4</v>
      </c>
      <c r="C7" s="78" t="s">
        <v>4</v>
      </c>
      <c r="D7" s="79" t="s">
        <v>4</v>
      </c>
      <c r="E7" s="79" t="s">
        <v>58</v>
      </c>
      <c r="F7" s="80">
        <f aca="true" t="shared" si="0" ref="F7:F32">SUM(G7:J7)</f>
        <v>9077125.309999999</v>
      </c>
      <c r="G7" s="81">
        <v>8271325.31</v>
      </c>
      <c r="H7" s="81">
        <v>805800</v>
      </c>
      <c r="I7" s="81">
        <v>0</v>
      </c>
      <c r="J7" s="83">
        <v>0</v>
      </c>
    </row>
    <row r="8" spans="1:10" ht="19.5" customHeight="1">
      <c r="A8" s="78" t="s">
        <v>4</v>
      </c>
      <c r="B8" s="78" t="s">
        <v>4</v>
      </c>
      <c r="C8" s="78" t="s">
        <v>4</v>
      </c>
      <c r="D8" s="79" t="s">
        <v>4</v>
      </c>
      <c r="E8" s="79" t="s">
        <v>0</v>
      </c>
      <c r="F8" s="80">
        <f t="shared" si="0"/>
        <v>9077125.309999999</v>
      </c>
      <c r="G8" s="81">
        <v>8271325.31</v>
      </c>
      <c r="H8" s="81">
        <v>805800</v>
      </c>
      <c r="I8" s="81">
        <v>0</v>
      </c>
      <c r="J8" s="83">
        <v>0</v>
      </c>
    </row>
    <row r="9" spans="1:10" ht="19.5" customHeight="1">
      <c r="A9" s="78" t="s">
        <v>4</v>
      </c>
      <c r="B9" s="78" t="s">
        <v>4</v>
      </c>
      <c r="C9" s="78" t="s">
        <v>4</v>
      </c>
      <c r="D9" s="79" t="s">
        <v>81</v>
      </c>
      <c r="E9" s="79" t="s">
        <v>82</v>
      </c>
      <c r="F9" s="80">
        <f t="shared" si="0"/>
        <v>9077125.309999999</v>
      </c>
      <c r="G9" s="81">
        <v>8271325.31</v>
      </c>
      <c r="H9" s="81">
        <v>805800</v>
      </c>
      <c r="I9" s="81">
        <v>0</v>
      </c>
      <c r="J9" s="83">
        <v>0</v>
      </c>
    </row>
    <row r="10" spans="1:10" ht="19.5" customHeight="1">
      <c r="A10" s="78" t="s">
        <v>83</v>
      </c>
      <c r="B10" s="78" t="s">
        <v>84</v>
      </c>
      <c r="C10" s="78" t="s">
        <v>85</v>
      </c>
      <c r="D10" s="79" t="s">
        <v>86</v>
      </c>
      <c r="E10" s="79" t="s">
        <v>87</v>
      </c>
      <c r="F10" s="80">
        <f t="shared" si="0"/>
        <v>25500</v>
      </c>
      <c r="G10" s="81">
        <v>0</v>
      </c>
      <c r="H10" s="81">
        <v>25500</v>
      </c>
      <c r="I10" s="81">
        <v>0</v>
      </c>
      <c r="J10" s="83">
        <v>0</v>
      </c>
    </row>
    <row r="11" spans="1:10" ht="19.5" customHeight="1">
      <c r="A11" s="78" t="s">
        <v>83</v>
      </c>
      <c r="B11" s="78" t="s">
        <v>84</v>
      </c>
      <c r="C11" s="78" t="s">
        <v>88</v>
      </c>
      <c r="D11" s="79" t="s">
        <v>86</v>
      </c>
      <c r="E11" s="79" t="s">
        <v>89</v>
      </c>
      <c r="F11" s="80">
        <f t="shared" si="0"/>
        <v>10000</v>
      </c>
      <c r="G11" s="81">
        <v>0</v>
      </c>
      <c r="H11" s="81">
        <v>10000</v>
      </c>
      <c r="I11" s="81">
        <v>0</v>
      </c>
      <c r="J11" s="83">
        <v>0</v>
      </c>
    </row>
    <row r="12" spans="1:10" ht="19.5" customHeight="1">
      <c r="A12" s="78" t="s">
        <v>83</v>
      </c>
      <c r="B12" s="78" t="s">
        <v>84</v>
      </c>
      <c r="C12" s="78" t="s">
        <v>90</v>
      </c>
      <c r="D12" s="79" t="s">
        <v>86</v>
      </c>
      <c r="E12" s="79" t="s">
        <v>91</v>
      </c>
      <c r="F12" s="80">
        <f t="shared" si="0"/>
        <v>5000</v>
      </c>
      <c r="G12" s="81">
        <v>0</v>
      </c>
      <c r="H12" s="81">
        <v>5000</v>
      </c>
      <c r="I12" s="81">
        <v>0</v>
      </c>
      <c r="J12" s="83">
        <v>0</v>
      </c>
    </row>
    <row r="13" spans="1:10" ht="19.5" customHeight="1">
      <c r="A13" s="78" t="s">
        <v>83</v>
      </c>
      <c r="B13" s="78" t="s">
        <v>92</v>
      </c>
      <c r="C13" s="78" t="s">
        <v>84</v>
      </c>
      <c r="D13" s="79" t="s">
        <v>86</v>
      </c>
      <c r="E13" s="79" t="s">
        <v>93</v>
      </c>
      <c r="F13" s="80">
        <f t="shared" si="0"/>
        <v>2124846.1399999997</v>
      </c>
      <c r="G13" s="81">
        <v>2084846.14</v>
      </c>
      <c r="H13" s="81">
        <v>40000</v>
      </c>
      <c r="I13" s="81">
        <v>0</v>
      </c>
      <c r="J13" s="83">
        <v>0</v>
      </c>
    </row>
    <row r="14" spans="1:10" ht="19.5" customHeight="1">
      <c r="A14" s="78" t="s">
        <v>83</v>
      </c>
      <c r="B14" s="78" t="s">
        <v>92</v>
      </c>
      <c r="C14" s="78" t="s">
        <v>94</v>
      </c>
      <c r="D14" s="79" t="s">
        <v>86</v>
      </c>
      <c r="E14" s="79" t="s">
        <v>95</v>
      </c>
      <c r="F14" s="80">
        <f t="shared" si="0"/>
        <v>71900</v>
      </c>
      <c r="G14" s="81">
        <v>0</v>
      </c>
      <c r="H14" s="81">
        <v>71900</v>
      </c>
      <c r="I14" s="81">
        <v>0</v>
      </c>
      <c r="J14" s="83">
        <v>0</v>
      </c>
    </row>
    <row r="15" spans="1:10" ht="19.5" customHeight="1">
      <c r="A15" s="78" t="s">
        <v>83</v>
      </c>
      <c r="B15" s="78" t="s">
        <v>92</v>
      </c>
      <c r="C15" s="78" t="s">
        <v>88</v>
      </c>
      <c r="D15" s="79" t="s">
        <v>86</v>
      </c>
      <c r="E15" s="79" t="s">
        <v>96</v>
      </c>
      <c r="F15" s="80">
        <f t="shared" si="0"/>
        <v>5000</v>
      </c>
      <c r="G15" s="81">
        <v>0</v>
      </c>
      <c r="H15" s="81">
        <v>5000</v>
      </c>
      <c r="I15" s="81">
        <v>0</v>
      </c>
      <c r="J15" s="83">
        <v>0</v>
      </c>
    </row>
    <row r="16" spans="1:10" ht="19.5" customHeight="1">
      <c r="A16" s="78" t="s">
        <v>83</v>
      </c>
      <c r="B16" s="78" t="s">
        <v>97</v>
      </c>
      <c r="C16" s="78" t="s">
        <v>90</v>
      </c>
      <c r="D16" s="79" t="s">
        <v>86</v>
      </c>
      <c r="E16" s="79" t="s">
        <v>98</v>
      </c>
      <c r="F16" s="80">
        <f t="shared" si="0"/>
        <v>5000</v>
      </c>
      <c r="G16" s="81">
        <v>0</v>
      </c>
      <c r="H16" s="81">
        <v>5000</v>
      </c>
      <c r="I16" s="81">
        <v>0</v>
      </c>
      <c r="J16" s="83">
        <v>0</v>
      </c>
    </row>
    <row r="17" spans="1:10" ht="19.5" customHeight="1">
      <c r="A17" s="78" t="s">
        <v>83</v>
      </c>
      <c r="B17" s="78" t="s">
        <v>99</v>
      </c>
      <c r="C17" s="78" t="s">
        <v>90</v>
      </c>
      <c r="D17" s="79" t="s">
        <v>86</v>
      </c>
      <c r="E17" s="79" t="s">
        <v>100</v>
      </c>
      <c r="F17" s="80">
        <f t="shared" si="0"/>
        <v>5000</v>
      </c>
      <c r="G17" s="81">
        <v>0</v>
      </c>
      <c r="H17" s="81">
        <v>5000</v>
      </c>
      <c r="I17" s="81">
        <v>0</v>
      </c>
      <c r="J17" s="83">
        <v>0</v>
      </c>
    </row>
    <row r="18" spans="1:10" ht="19.5" customHeight="1">
      <c r="A18" s="78" t="s">
        <v>101</v>
      </c>
      <c r="B18" s="78" t="s">
        <v>102</v>
      </c>
      <c r="C18" s="78" t="s">
        <v>103</v>
      </c>
      <c r="D18" s="79" t="s">
        <v>86</v>
      </c>
      <c r="E18" s="79" t="s">
        <v>104</v>
      </c>
      <c r="F18" s="80">
        <f t="shared" si="0"/>
        <v>5000</v>
      </c>
      <c r="G18" s="81">
        <v>0</v>
      </c>
      <c r="H18" s="81">
        <v>5000</v>
      </c>
      <c r="I18" s="81">
        <v>0</v>
      </c>
      <c r="J18" s="83">
        <v>0</v>
      </c>
    </row>
    <row r="19" spans="1:10" ht="19.5" customHeight="1">
      <c r="A19" s="78" t="s">
        <v>105</v>
      </c>
      <c r="B19" s="78" t="s">
        <v>84</v>
      </c>
      <c r="C19" s="78" t="s">
        <v>84</v>
      </c>
      <c r="D19" s="79" t="s">
        <v>86</v>
      </c>
      <c r="E19" s="79" t="s">
        <v>93</v>
      </c>
      <c r="F19" s="80">
        <f t="shared" si="0"/>
        <v>302901.96</v>
      </c>
      <c r="G19" s="81">
        <v>302901.96</v>
      </c>
      <c r="H19" s="81">
        <v>0</v>
      </c>
      <c r="I19" s="81">
        <v>0</v>
      </c>
      <c r="J19" s="83">
        <v>0</v>
      </c>
    </row>
    <row r="20" spans="1:10" ht="19.5" customHeight="1">
      <c r="A20" s="78" t="s">
        <v>105</v>
      </c>
      <c r="B20" s="78" t="s">
        <v>84</v>
      </c>
      <c r="C20" s="78" t="s">
        <v>106</v>
      </c>
      <c r="D20" s="79" t="s">
        <v>86</v>
      </c>
      <c r="E20" s="79" t="s">
        <v>107</v>
      </c>
      <c r="F20" s="80">
        <f t="shared" si="0"/>
        <v>31000</v>
      </c>
      <c r="G20" s="81">
        <v>0</v>
      </c>
      <c r="H20" s="81">
        <v>31000</v>
      </c>
      <c r="I20" s="81">
        <v>0</v>
      </c>
      <c r="J20" s="83">
        <v>0</v>
      </c>
    </row>
    <row r="21" spans="1:10" ht="19.5" customHeight="1">
      <c r="A21" s="78" t="s">
        <v>108</v>
      </c>
      <c r="B21" s="78" t="s">
        <v>94</v>
      </c>
      <c r="C21" s="78" t="s">
        <v>103</v>
      </c>
      <c r="D21" s="79" t="s">
        <v>86</v>
      </c>
      <c r="E21" s="79" t="s">
        <v>109</v>
      </c>
      <c r="F21" s="80">
        <f t="shared" si="0"/>
        <v>100000</v>
      </c>
      <c r="G21" s="81">
        <v>0</v>
      </c>
      <c r="H21" s="81">
        <v>100000</v>
      </c>
      <c r="I21" s="81">
        <v>0</v>
      </c>
      <c r="J21" s="83">
        <v>0</v>
      </c>
    </row>
    <row r="22" spans="1:10" ht="19.5" customHeight="1">
      <c r="A22" s="78" t="s">
        <v>108</v>
      </c>
      <c r="B22" s="78" t="s">
        <v>110</v>
      </c>
      <c r="C22" s="78" t="s">
        <v>110</v>
      </c>
      <c r="D22" s="79" t="s">
        <v>86</v>
      </c>
      <c r="E22" s="79" t="s">
        <v>111</v>
      </c>
      <c r="F22" s="80">
        <f t="shared" si="0"/>
        <v>461309.04</v>
      </c>
      <c r="G22" s="81">
        <v>461309.04</v>
      </c>
      <c r="H22" s="81">
        <v>0</v>
      </c>
      <c r="I22" s="81">
        <v>0</v>
      </c>
      <c r="J22" s="83">
        <v>0</v>
      </c>
    </row>
    <row r="23" spans="1:10" ht="19.5" customHeight="1">
      <c r="A23" s="78" t="s">
        <v>108</v>
      </c>
      <c r="B23" s="78" t="s">
        <v>88</v>
      </c>
      <c r="C23" s="78" t="s">
        <v>110</v>
      </c>
      <c r="D23" s="79" t="s">
        <v>86</v>
      </c>
      <c r="E23" s="79" t="s">
        <v>112</v>
      </c>
      <c r="F23" s="80">
        <f t="shared" si="0"/>
        <v>51676</v>
      </c>
      <c r="G23" s="81">
        <v>51676</v>
      </c>
      <c r="H23" s="81">
        <v>0</v>
      </c>
      <c r="I23" s="81">
        <v>0</v>
      </c>
      <c r="J23" s="83">
        <v>0</v>
      </c>
    </row>
    <row r="24" spans="1:10" ht="19.5" customHeight="1">
      <c r="A24" s="78" t="s">
        <v>113</v>
      </c>
      <c r="B24" s="78" t="s">
        <v>114</v>
      </c>
      <c r="C24" s="78" t="s">
        <v>84</v>
      </c>
      <c r="D24" s="79" t="s">
        <v>86</v>
      </c>
      <c r="E24" s="79" t="s">
        <v>115</v>
      </c>
      <c r="F24" s="80">
        <f t="shared" si="0"/>
        <v>230653.52</v>
      </c>
      <c r="G24" s="81">
        <v>230653.52</v>
      </c>
      <c r="H24" s="81">
        <v>0</v>
      </c>
      <c r="I24" s="81">
        <v>0</v>
      </c>
      <c r="J24" s="83">
        <v>0</v>
      </c>
    </row>
    <row r="25" spans="1:10" ht="19.5" customHeight="1">
      <c r="A25" s="78" t="s">
        <v>116</v>
      </c>
      <c r="B25" s="78" t="s">
        <v>84</v>
      </c>
      <c r="C25" s="78" t="s">
        <v>84</v>
      </c>
      <c r="D25" s="79" t="s">
        <v>86</v>
      </c>
      <c r="E25" s="79" t="s">
        <v>93</v>
      </c>
      <c r="F25" s="80">
        <f t="shared" si="0"/>
        <v>2023714.54</v>
      </c>
      <c r="G25" s="81">
        <v>2023714.54</v>
      </c>
      <c r="H25" s="81">
        <v>0</v>
      </c>
      <c r="I25" s="81">
        <v>0</v>
      </c>
      <c r="J25" s="83">
        <v>0</v>
      </c>
    </row>
    <row r="26" spans="1:10" ht="19.5" customHeight="1">
      <c r="A26" s="78" t="s">
        <v>116</v>
      </c>
      <c r="B26" s="78" t="s">
        <v>110</v>
      </c>
      <c r="C26" s="78" t="s">
        <v>84</v>
      </c>
      <c r="D26" s="79" t="s">
        <v>86</v>
      </c>
      <c r="E26" s="79" t="s">
        <v>117</v>
      </c>
      <c r="F26" s="80">
        <f t="shared" si="0"/>
        <v>111100</v>
      </c>
      <c r="G26" s="81">
        <v>0</v>
      </c>
      <c r="H26" s="81">
        <v>111100</v>
      </c>
      <c r="I26" s="81">
        <v>0</v>
      </c>
      <c r="J26" s="83">
        <v>0</v>
      </c>
    </row>
    <row r="27" spans="1:10" ht="19.5" customHeight="1">
      <c r="A27" s="78" t="s">
        <v>118</v>
      </c>
      <c r="B27" s="78" t="s">
        <v>84</v>
      </c>
      <c r="C27" s="78" t="s">
        <v>119</v>
      </c>
      <c r="D27" s="79" t="s">
        <v>86</v>
      </c>
      <c r="E27" s="79" t="s">
        <v>120</v>
      </c>
      <c r="F27" s="80">
        <f t="shared" si="0"/>
        <v>250000</v>
      </c>
      <c r="G27" s="81">
        <v>0</v>
      </c>
      <c r="H27" s="81">
        <v>250000</v>
      </c>
      <c r="I27" s="81">
        <v>0</v>
      </c>
      <c r="J27" s="83">
        <v>0</v>
      </c>
    </row>
    <row r="28" spans="1:10" ht="19.5" customHeight="1">
      <c r="A28" s="78" t="s">
        <v>118</v>
      </c>
      <c r="B28" s="78" t="s">
        <v>94</v>
      </c>
      <c r="C28" s="78" t="s">
        <v>121</v>
      </c>
      <c r="D28" s="79" t="s">
        <v>86</v>
      </c>
      <c r="E28" s="79" t="s">
        <v>122</v>
      </c>
      <c r="F28" s="80">
        <f t="shared" si="0"/>
        <v>40000</v>
      </c>
      <c r="G28" s="81">
        <v>0</v>
      </c>
      <c r="H28" s="81">
        <v>40000</v>
      </c>
      <c r="I28" s="81">
        <v>0</v>
      </c>
      <c r="J28" s="83">
        <v>0</v>
      </c>
    </row>
    <row r="29" spans="1:10" ht="19.5" customHeight="1">
      <c r="A29" s="78" t="s">
        <v>118</v>
      </c>
      <c r="B29" s="78" t="s">
        <v>110</v>
      </c>
      <c r="C29" s="78" t="s">
        <v>84</v>
      </c>
      <c r="D29" s="79" t="s">
        <v>86</v>
      </c>
      <c r="E29" s="79" t="s">
        <v>93</v>
      </c>
      <c r="F29" s="80">
        <f t="shared" si="0"/>
        <v>60533.11</v>
      </c>
      <c r="G29" s="81">
        <v>60533.11</v>
      </c>
      <c r="H29" s="81">
        <v>0</v>
      </c>
      <c r="I29" s="81">
        <v>0</v>
      </c>
      <c r="J29" s="83">
        <v>0</v>
      </c>
    </row>
    <row r="30" spans="1:10" ht="19.5" customHeight="1">
      <c r="A30" s="78" t="s">
        <v>118</v>
      </c>
      <c r="B30" s="78" t="s">
        <v>110</v>
      </c>
      <c r="C30" s="78" t="s">
        <v>90</v>
      </c>
      <c r="D30" s="79" t="s">
        <v>86</v>
      </c>
      <c r="E30" s="79" t="s">
        <v>123</v>
      </c>
      <c r="F30" s="80">
        <f t="shared" si="0"/>
        <v>101300</v>
      </c>
      <c r="G30" s="81">
        <v>0</v>
      </c>
      <c r="H30" s="81">
        <v>101300</v>
      </c>
      <c r="I30" s="81">
        <v>0</v>
      </c>
      <c r="J30" s="83">
        <v>0</v>
      </c>
    </row>
    <row r="31" spans="1:10" ht="19.5" customHeight="1">
      <c r="A31" s="78" t="s">
        <v>118</v>
      </c>
      <c r="B31" s="78" t="s">
        <v>103</v>
      </c>
      <c r="C31" s="78" t="s">
        <v>110</v>
      </c>
      <c r="D31" s="79" t="s">
        <v>86</v>
      </c>
      <c r="E31" s="79" t="s">
        <v>124</v>
      </c>
      <c r="F31" s="80">
        <f t="shared" si="0"/>
        <v>2772755</v>
      </c>
      <c r="G31" s="81">
        <v>2772755</v>
      </c>
      <c r="H31" s="81">
        <v>0</v>
      </c>
      <c r="I31" s="81">
        <v>0</v>
      </c>
      <c r="J31" s="83">
        <v>0</v>
      </c>
    </row>
    <row r="32" spans="1:10" ht="19.5" customHeight="1">
      <c r="A32" s="78" t="s">
        <v>125</v>
      </c>
      <c r="B32" s="78" t="s">
        <v>94</v>
      </c>
      <c r="C32" s="78" t="s">
        <v>84</v>
      </c>
      <c r="D32" s="79" t="s">
        <v>86</v>
      </c>
      <c r="E32" s="79" t="s">
        <v>126</v>
      </c>
      <c r="F32" s="80">
        <f t="shared" si="0"/>
        <v>282936</v>
      </c>
      <c r="G32" s="81">
        <v>282936</v>
      </c>
      <c r="H32" s="81">
        <v>0</v>
      </c>
      <c r="I32" s="81">
        <v>0</v>
      </c>
      <c r="J32" s="83">
        <v>0</v>
      </c>
    </row>
  </sheetData>
  <sheetProtection/>
  <mergeCells count="11">
    <mergeCell ref="J4:J6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E18" sqref="E18"/>
    </sheetView>
  </sheetViews>
  <sheetFormatPr defaultColWidth="9.33203125" defaultRowHeight="11.25"/>
  <cols>
    <col min="1" max="1" width="53.5" style="0" customWidth="1"/>
    <col min="2" max="2" width="31.16015625" style="0" customWidth="1"/>
    <col min="3" max="3" width="53.5" style="0" customWidth="1"/>
    <col min="4" max="8" width="24.83203125" style="0" customWidth="1"/>
  </cols>
  <sheetData>
    <row r="1" spans="1:8" ht="20.25" customHeight="1">
      <c r="A1" s="40"/>
      <c r="B1" s="40"/>
      <c r="C1" s="40"/>
      <c r="D1" s="40"/>
      <c r="E1" s="40"/>
      <c r="F1" s="40"/>
      <c r="G1" s="40"/>
      <c r="H1" s="9" t="s">
        <v>134</v>
      </c>
    </row>
    <row r="2" spans="1:8" ht="20.25" customHeight="1">
      <c r="A2" s="101" t="s">
        <v>135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41" t="s">
        <v>3</v>
      </c>
      <c r="B3" s="42"/>
      <c r="C3" s="17"/>
      <c r="D3" s="17"/>
      <c r="E3" s="17"/>
      <c r="F3" s="17"/>
      <c r="G3" s="17"/>
      <c r="H3" s="9" t="s">
        <v>5</v>
      </c>
    </row>
    <row r="4" spans="1:8" ht="24" customHeight="1">
      <c r="A4" s="105" t="s">
        <v>6</v>
      </c>
      <c r="B4" s="106"/>
      <c r="C4" s="105" t="s">
        <v>7</v>
      </c>
      <c r="D4" s="132"/>
      <c r="E4" s="132"/>
      <c r="F4" s="132"/>
      <c r="G4" s="132"/>
      <c r="H4" s="106"/>
    </row>
    <row r="5" spans="1:8" ht="24" customHeight="1">
      <c r="A5" s="43" t="s">
        <v>8</v>
      </c>
      <c r="B5" s="44" t="s">
        <v>9</v>
      </c>
      <c r="C5" s="43" t="s">
        <v>8</v>
      </c>
      <c r="D5" s="44" t="s">
        <v>58</v>
      </c>
      <c r="E5" s="44" t="s">
        <v>136</v>
      </c>
      <c r="F5" s="45" t="s">
        <v>137</v>
      </c>
      <c r="G5" s="44" t="s">
        <v>138</v>
      </c>
      <c r="H5" s="45" t="s">
        <v>139</v>
      </c>
    </row>
    <row r="6" spans="1:8" ht="24" customHeight="1">
      <c r="A6" s="46" t="s">
        <v>140</v>
      </c>
      <c r="B6" s="47">
        <f>SUM(B7:B9)</f>
        <v>7775920.61</v>
      </c>
      <c r="C6" s="48" t="s">
        <v>141</v>
      </c>
      <c r="D6" s="47">
        <f aca="true" t="shared" si="0" ref="D6:D35">SUM(E6:H6)</f>
        <v>9077125.309999999</v>
      </c>
      <c r="E6" s="47">
        <f>SUM(E7:E36)</f>
        <v>7775920.609999999</v>
      </c>
      <c r="F6" s="47">
        <f>SUM(F7:F36)</f>
        <v>0</v>
      </c>
      <c r="G6" s="47">
        <f>SUM(G7:G36)</f>
        <v>0</v>
      </c>
      <c r="H6" s="47">
        <f>SUM(H7:H36)</f>
        <v>1301204.7000000002</v>
      </c>
    </row>
    <row r="7" spans="1:8" ht="24" customHeight="1">
      <c r="A7" s="46" t="s">
        <v>142</v>
      </c>
      <c r="B7" s="49">
        <v>7775920.61</v>
      </c>
      <c r="C7" s="48" t="s">
        <v>143</v>
      </c>
      <c r="D7" s="49">
        <f t="shared" si="0"/>
        <v>2252246.1399999997</v>
      </c>
      <c r="E7" s="50">
        <v>2166476.51</v>
      </c>
      <c r="F7" s="50">
        <v>0</v>
      </c>
      <c r="G7" s="50">
        <v>0</v>
      </c>
      <c r="H7" s="49">
        <v>85769.63</v>
      </c>
    </row>
    <row r="8" spans="1:8" ht="24" customHeight="1">
      <c r="A8" s="46" t="s">
        <v>144</v>
      </c>
      <c r="B8" s="49">
        <v>0</v>
      </c>
      <c r="C8" s="48" t="s">
        <v>145</v>
      </c>
      <c r="D8" s="49">
        <f t="shared" si="0"/>
        <v>0</v>
      </c>
      <c r="E8" s="50">
        <v>0</v>
      </c>
      <c r="F8" s="50">
        <v>0</v>
      </c>
      <c r="G8" s="50">
        <v>0</v>
      </c>
      <c r="H8" s="49">
        <v>0</v>
      </c>
    </row>
    <row r="9" spans="1:8" ht="24" customHeight="1">
      <c r="A9" s="46" t="s">
        <v>146</v>
      </c>
      <c r="B9" s="49">
        <v>0</v>
      </c>
      <c r="C9" s="48" t="s">
        <v>147</v>
      </c>
      <c r="D9" s="49">
        <f t="shared" si="0"/>
        <v>5000</v>
      </c>
      <c r="E9" s="50">
        <v>5000</v>
      </c>
      <c r="F9" s="50">
        <v>0</v>
      </c>
      <c r="G9" s="50">
        <v>0</v>
      </c>
      <c r="H9" s="49">
        <v>0</v>
      </c>
    </row>
    <row r="10" spans="1:8" ht="24" customHeight="1">
      <c r="A10" s="46" t="s">
        <v>148</v>
      </c>
      <c r="B10" s="49">
        <f>SUM(B11:B14)</f>
        <v>1301204.7</v>
      </c>
      <c r="C10" s="48" t="s">
        <v>149</v>
      </c>
      <c r="D10" s="49">
        <f t="shared" si="0"/>
        <v>0</v>
      </c>
      <c r="E10" s="50">
        <v>0</v>
      </c>
      <c r="F10" s="50">
        <v>0</v>
      </c>
      <c r="G10" s="50">
        <v>0</v>
      </c>
      <c r="H10" s="49">
        <v>0</v>
      </c>
    </row>
    <row r="11" spans="1:8" ht="24" customHeight="1">
      <c r="A11" s="46" t="s">
        <v>142</v>
      </c>
      <c r="B11" s="49">
        <v>1301204.7</v>
      </c>
      <c r="C11" s="48" t="s">
        <v>150</v>
      </c>
      <c r="D11" s="49">
        <f t="shared" si="0"/>
        <v>0</v>
      </c>
      <c r="E11" s="50">
        <v>0</v>
      </c>
      <c r="F11" s="50">
        <v>0</v>
      </c>
      <c r="G11" s="50">
        <v>0</v>
      </c>
      <c r="H11" s="49">
        <v>0</v>
      </c>
    </row>
    <row r="12" spans="1:8" ht="24" customHeight="1">
      <c r="A12" s="46" t="s">
        <v>144</v>
      </c>
      <c r="B12" s="49">
        <v>0</v>
      </c>
      <c r="C12" s="48" t="s">
        <v>151</v>
      </c>
      <c r="D12" s="49">
        <f t="shared" si="0"/>
        <v>0</v>
      </c>
      <c r="E12" s="50">
        <v>0</v>
      </c>
      <c r="F12" s="50">
        <v>0</v>
      </c>
      <c r="G12" s="50">
        <v>0</v>
      </c>
      <c r="H12" s="49">
        <v>0</v>
      </c>
    </row>
    <row r="13" spans="1:8" ht="24" customHeight="1">
      <c r="A13" s="46" t="s">
        <v>146</v>
      </c>
      <c r="B13" s="49">
        <v>0</v>
      </c>
      <c r="C13" s="48" t="s">
        <v>152</v>
      </c>
      <c r="D13" s="49">
        <f t="shared" si="0"/>
        <v>333901.96</v>
      </c>
      <c r="E13" s="50">
        <v>311000</v>
      </c>
      <c r="F13" s="50">
        <v>0</v>
      </c>
      <c r="G13" s="50">
        <v>0</v>
      </c>
      <c r="H13" s="49">
        <v>22901.96</v>
      </c>
    </row>
    <row r="14" spans="1:8" ht="24" customHeight="1">
      <c r="A14" s="46" t="s">
        <v>153</v>
      </c>
      <c r="B14" s="49">
        <v>0</v>
      </c>
      <c r="C14" s="48" t="s">
        <v>154</v>
      </c>
      <c r="D14" s="49">
        <f t="shared" si="0"/>
        <v>612985.04</v>
      </c>
      <c r="E14" s="50">
        <v>512985.04</v>
      </c>
      <c r="F14" s="50">
        <v>0</v>
      </c>
      <c r="G14" s="50">
        <v>0</v>
      </c>
      <c r="H14" s="49">
        <v>100000</v>
      </c>
    </row>
    <row r="15" spans="1:8" ht="24" customHeight="1">
      <c r="A15" s="51"/>
      <c r="B15" s="49"/>
      <c r="C15" s="52" t="s">
        <v>155</v>
      </c>
      <c r="D15" s="49">
        <f t="shared" si="0"/>
        <v>0</v>
      </c>
      <c r="E15" s="50">
        <v>0</v>
      </c>
      <c r="F15" s="50">
        <v>0</v>
      </c>
      <c r="G15" s="50">
        <v>0</v>
      </c>
      <c r="H15" s="49">
        <v>0</v>
      </c>
    </row>
    <row r="16" spans="1:8" ht="24" customHeight="1">
      <c r="A16" s="51"/>
      <c r="B16" s="49"/>
      <c r="C16" s="52" t="s">
        <v>156</v>
      </c>
      <c r="D16" s="49">
        <f t="shared" si="0"/>
        <v>230653.52</v>
      </c>
      <c r="E16" s="50">
        <v>230653.52</v>
      </c>
      <c r="F16" s="50">
        <v>0</v>
      </c>
      <c r="G16" s="50">
        <v>0</v>
      </c>
      <c r="H16" s="49">
        <v>0</v>
      </c>
    </row>
    <row r="17" spans="1:8" ht="24" customHeight="1">
      <c r="A17" s="51"/>
      <c r="B17" s="49"/>
      <c r="C17" s="52" t="s">
        <v>157</v>
      </c>
      <c r="D17" s="49">
        <f t="shared" si="0"/>
        <v>0</v>
      </c>
      <c r="E17" s="50">
        <v>0</v>
      </c>
      <c r="F17" s="50">
        <v>0</v>
      </c>
      <c r="G17" s="50">
        <v>0</v>
      </c>
      <c r="H17" s="49">
        <v>0</v>
      </c>
    </row>
    <row r="18" spans="1:8" ht="24" customHeight="1">
      <c r="A18" s="51"/>
      <c r="B18" s="49"/>
      <c r="C18" s="52" t="s">
        <v>158</v>
      </c>
      <c r="D18" s="49">
        <f t="shared" si="0"/>
        <v>2134814.54</v>
      </c>
      <c r="E18" s="50">
        <v>2099814.54</v>
      </c>
      <c r="F18" s="50">
        <v>0</v>
      </c>
      <c r="G18" s="50">
        <v>0</v>
      </c>
      <c r="H18" s="49">
        <v>35000</v>
      </c>
    </row>
    <row r="19" spans="1:8" ht="24" customHeight="1">
      <c r="A19" s="51"/>
      <c r="B19" s="49"/>
      <c r="C19" s="52" t="s">
        <v>159</v>
      </c>
      <c r="D19" s="49">
        <f t="shared" si="0"/>
        <v>3224588.1100000003</v>
      </c>
      <c r="E19" s="50">
        <v>2167055</v>
      </c>
      <c r="F19" s="50">
        <v>0</v>
      </c>
      <c r="G19" s="50">
        <v>0</v>
      </c>
      <c r="H19" s="49">
        <v>1057533.11</v>
      </c>
    </row>
    <row r="20" spans="1:8" ht="24" customHeight="1">
      <c r="A20" s="51"/>
      <c r="B20" s="49"/>
      <c r="C20" s="52" t="s">
        <v>160</v>
      </c>
      <c r="D20" s="49">
        <f t="shared" si="0"/>
        <v>0</v>
      </c>
      <c r="E20" s="50">
        <v>0</v>
      </c>
      <c r="F20" s="50">
        <v>0</v>
      </c>
      <c r="G20" s="50">
        <v>0</v>
      </c>
      <c r="H20" s="49">
        <v>0</v>
      </c>
    </row>
    <row r="21" spans="1:8" ht="24" customHeight="1">
      <c r="A21" s="51"/>
      <c r="B21" s="49"/>
      <c r="C21" s="52" t="s">
        <v>161</v>
      </c>
      <c r="D21" s="49">
        <f t="shared" si="0"/>
        <v>0</v>
      </c>
      <c r="E21" s="50">
        <v>0</v>
      </c>
      <c r="F21" s="50">
        <v>0</v>
      </c>
      <c r="G21" s="50">
        <v>0</v>
      </c>
      <c r="H21" s="49">
        <v>0</v>
      </c>
    </row>
    <row r="22" spans="1:8" ht="24" customHeight="1">
      <c r="A22" s="51"/>
      <c r="B22" s="49"/>
      <c r="C22" s="52" t="s">
        <v>162</v>
      </c>
      <c r="D22" s="49">
        <f t="shared" si="0"/>
        <v>0</v>
      </c>
      <c r="E22" s="50">
        <v>0</v>
      </c>
      <c r="F22" s="50">
        <v>0</v>
      </c>
      <c r="G22" s="50">
        <v>0</v>
      </c>
      <c r="H22" s="49">
        <v>0</v>
      </c>
    </row>
    <row r="23" spans="1:8" ht="24" customHeight="1">
      <c r="A23" s="51"/>
      <c r="B23" s="49"/>
      <c r="C23" s="52" t="s">
        <v>163</v>
      </c>
      <c r="D23" s="49">
        <f t="shared" si="0"/>
        <v>0</v>
      </c>
      <c r="E23" s="50">
        <v>0</v>
      </c>
      <c r="F23" s="50">
        <v>0</v>
      </c>
      <c r="G23" s="50">
        <v>0</v>
      </c>
      <c r="H23" s="49">
        <v>0</v>
      </c>
    </row>
    <row r="24" spans="1:8" ht="24" customHeight="1">
      <c r="A24" s="51"/>
      <c r="B24" s="49"/>
      <c r="C24" s="53" t="s">
        <v>164</v>
      </c>
      <c r="D24" s="49">
        <f t="shared" si="0"/>
        <v>0</v>
      </c>
      <c r="E24" s="50">
        <v>0</v>
      </c>
      <c r="F24" s="50">
        <v>0</v>
      </c>
      <c r="G24" s="50">
        <v>0</v>
      </c>
      <c r="H24" s="49">
        <v>0</v>
      </c>
    </row>
    <row r="25" spans="1:8" ht="24" customHeight="1">
      <c r="A25" s="54"/>
      <c r="B25" s="55"/>
      <c r="C25" s="56" t="s">
        <v>165</v>
      </c>
      <c r="D25" s="49">
        <f t="shared" si="0"/>
        <v>0</v>
      </c>
      <c r="E25" s="55">
        <v>0</v>
      </c>
      <c r="F25" s="55">
        <v>0</v>
      </c>
      <c r="G25" s="55">
        <v>0</v>
      </c>
      <c r="H25" s="55">
        <v>0</v>
      </c>
    </row>
    <row r="26" spans="1:8" ht="24" customHeight="1">
      <c r="A26" s="46"/>
      <c r="B26" s="55"/>
      <c r="C26" s="56" t="s">
        <v>166</v>
      </c>
      <c r="D26" s="49">
        <f t="shared" si="0"/>
        <v>282936</v>
      </c>
      <c r="E26" s="55">
        <v>282936</v>
      </c>
      <c r="F26" s="55">
        <v>0</v>
      </c>
      <c r="G26" s="55">
        <v>0</v>
      </c>
      <c r="H26" s="55">
        <v>0</v>
      </c>
    </row>
    <row r="27" spans="1:8" ht="24" customHeight="1">
      <c r="A27" s="46"/>
      <c r="B27" s="55"/>
      <c r="C27" s="56" t="s">
        <v>167</v>
      </c>
      <c r="D27" s="49">
        <f t="shared" si="0"/>
        <v>0</v>
      </c>
      <c r="E27" s="55">
        <v>0</v>
      </c>
      <c r="F27" s="55">
        <v>0</v>
      </c>
      <c r="G27" s="55">
        <v>0</v>
      </c>
      <c r="H27" s="55">
        <v>0</v>
      </c>
    </row>
    <row r="28" spans="1:8" ht="24" customHeight="1">
      <c r="A28" s="46"/>
      <c r="B28" s="55"/>
      <c r="C28" s="56" t="s">
        <v>168</v>
      </c>
      <c r="D28" s="49">
        <f t="shared" si="0"/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ht="24" customHeight="1">
      <c r="A29" s="46"/>
      <c r="B29" s="55"/>
      <c r="C29" s="56" t="s">
        <v>169</v>
      </c>
      <c r="D29" s="49">
        <f t="shared" si="0"/>
        <v>0</v>
      </c>
      <c r="E29" s="55">
        <v>0</v>
      </c>
      <c r="F29" s="55">
        <v>0</v>
      </c>
      <c r="G29" s="55">
        <v>0</v>
      </c>
      <c r="H29" s="55">
        <v>0</v>
      </c>
    </row>
    <row r="30" spans="1:8" ht="24" customHeight="1">
      <c r="A30" s="57"/>
      <c r="B30" s="58"/>
      <c r="C30" s="59" t="s">
        <v>170</v>
      </c>
      <c r="D30" s="49">
        <f t="shared" si="0"/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24" customHeight="1">
      <c r="A31" s="57"/>
      <c r="B31" s="61"/>
      <c r="C31" s="56" t="s">
        <v>171</v>
      </c>
      <c r="D31" s="49">
        <f t="shared" si="0"/>
        <v>0</v>
      </c>
      <c r="E31" s="55">
        <v>0</v>
      </c>
      <c r="F31" s="55">
        <v>0</v>
      </c>
      <c r="G31" s="55">
        <v>0</v>
      </c>
      <c r="H31" s="55">
        <v>0</v>
      </c>
    </row>
    <row r="32" spans="1:8" ht="24" customHeight="1">
      <c r="A32" s="57"/>
      <c r="B32" s="61"/>
      <c r="C32" s="56" t="s">
        <v>172</v>
      </c>
      <c r="D32" s="49">
        <f t="shared" si="0"/>
        <v>0</v>
      </c>
      <c r="E32" s="55">
        <v>0</v>
      </c>
      <c r="F32" s="55">
        <v>0</v>
      </c>
      <c r="G32" s="55">
        <v>0</v>
      </c>
      <c r="H32" s="55">
        <v>0</v>
      </c>
    </row>
    <row r="33" spans="1:8" ht="24" customHeight="1">
      <c r="A33" s="57"/>
      <c r="B33" s="61"/>
      <c r="C33" s="56" t="s">
        <v>173</v>
      </c>
      <c r="D33" s="49">
        <f t="shared" si="0"/>
        <v>0</v>
      </c>
      <c r="E33" s="55">
        <v>0</v>
      </c>
      <c r="F33" s="55">
        <v>0</v>
      </c>
      <c r="G33" s="55">
        <v>0</v>
      </c>
      <c r="H33" s="55">
        <v>0</v>
      </c>
    </row>
    <row r="34" spans="1:8" ht="24" customHeight="1">
      <c r="A34" s="57"/>
      <c r="B34" s="61"/>
      <c r="C34" s="62" t="s">
        <v>174</v>
      </c>
      <c r="D34" s="49">
        <f t="shared" si="0"/>
        <v>0</v>
      </c>
      <c r="E34" s="55">
        <v>0</v>
      </c>
      <c r="F34" s="55">
        <v>0</v>
      </c>
      <c r="G34" s="55">
        <v>0</v>
      </c>
      <c r="H34" s="55">
        <v>0</v>
      </c>
    </row>
    <row r="35" spans="1:8" ht="24" customHeight="1">
      <c r="A35" s="57"/>
      <c r="B35" s="61"/>
      <c r="C35" s="63" t="s">
        <v>175</v>
      </c>
      <c r="D35" s="64">
        <f t="shared" si="0"/>
        <v>0</v>
      </c>
      <c r="E35" s="65">
        <v>0</v>
      </c>
      <c r="F35" s="55">
        <v>0</v>
      </c>
      <c r="G35" s="55">
        <v>0</v>
      </c>
      <c r="H35" s="55">
        <v>0</v>
      </c>
    </row>
    <row r="36" spans="1:8" ht="24" customHeight="1">
      <c r="A36" s="57"/>
      <c r="B36" s="61"/>
      <c r="C36" s="63" t="s">
        <v>176</v>
      </c>
      <c r="D36" s="64"/>
      <c r="E36" s="65">
        <v>0</v>
      </c>
      <c r="F36" s="55">
        <v>0</v>
      </c>
      <c r="G36" s="55">
        <v>0</v>
      </c>
      <c r="H36" s="55">
        <v>0</v>
      </c>
    </row>
    <row r="37" spans="1:8" ht="24" customHeight="1">
      <c r="A37" s="66"/>
      <c r="B37" s="67"/>
      <c r="C37" s="68"/>
      <c r="D37" s="69"/>
      <c r="E37" s="55"/>
      <c r="F37" s="55"/>
      <c r="G37" s="55" t="s">
        <v>4</v>
      </c>
      <c r="H37" s="55"/>
    </row>
    <row r="38" spans="1:8" ht="24" customHeight="1">
      <c r="A38" s="57"/>
      <c r="B38" s="61"/>
      <c r="C38" s="70" t="s">
        <v>177</v>
      </c>
      <c r="D38" s="49">
        <f>SUM(E38:H38)</f>
        <v>0</v>
      </c>
      <c r="E38" s="55">
        <f>SUM(B7,B11)-SUM(E6)</f>
        <v>1301204.7000000011</v>
      </c>
      <c r="F38" s="55">
        <f>SUM(B8,B12)-SUM(F6)</f>
        <v>0</v>
      </c>
      <c r="G38" s="55">
        <f>SUM(B9,B13)-SUM(G6)</f>
        <v>0</v>
      </c>
      <c r="H38" s="55">
        <f>SUM(B14)-SUM(H6)</f>
        <v>-1301204.7000000002</v>
      </c>
    </row>
    <row r="39" spans="1:8" ht="24" customHeight="1">
      <c r="A39" s="57"/>
      <c r="B39" s="71"/>
      <c r="C39" s="70"/>
      <c r="D39" s="72"/>
      <c r="E39" s="55"/>
      <c r="F39" s="55"/>
      <c r="G39" s="55"/>
      <c r="H39" s="55"/>
    </row>
    <row r="40" spans="1:8" ht="24" customHeight="1">
      <c r="A40" s="66" t="s">
        <v>53</v>
      </c>
      <c r="B40" s="71">
        <f>SUM(B6,B10)</f>
        <v>9077125.31</v>
      </c>
      <c r="C40" s="73" t="s">
        <v>54</v>
      </c>
      <c r="D40" s="72">
        <f>SUM(D7:D38)</f>
        <v>9077125.309999999</v>
      </c>
      <c r="E40" s="72">
        <f>SUM(E7:E38)</f>
        <v>9077125.31</v>
      </c>
      <c r="F40" s="72">
        <f>SUM(F7:F38)</f>
        <v>0</v>
      </c>
      <c r="G40" s="72">
        <f>SUM(G7:G38)</f>
        <v>0</v>
      </c>
      <c r="H40" s="7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showGridLines="0" showZeros="0" zoomScalePageLayoutView="0" workbookViewId="0" topLeftCell="A1">
      <selection activeCell="F10" sqref="F10"/>
    </sheetView>
  </sheetViews>
  <sheetFormatPr defaultColWidth="9.33203125" defaultRowHeight="11.25"/>
  <cols>
    <col min="1" max="3" width="9.33203125" style="0" bestFit="1" customWidth="1"/>
    <col min="4" max="4" width="61.83203125" style="0" customWidth="1"/>
    <col min="5" max="5" width="24.5" style="0" customWidth="1"/>
    <col min="6" max="7" width="25.5" style="0" customWidth="1"/>
    <col min="8" max="8" width="22.16015625" style="0" customWidth="1"/>
    <col min="9" max="9" width="28.83203125" style="0" customWidth="1"/>
    <col min="10" max="10" width="17.16015625" style="0" customWidth="1"/>
    <col min="11" max="11" width="22" style="0" customWidth="1"/>
    <col min="12" max="12" width="25.83203125" style="0" customWidth="1"/>
    <col min="13" max="13" width="17.33203125" style="0" customWidth="1"/>
    <col min="14" max="14" width="20.83203125" style="0" customWidth="1"/>
    <col min="15" max="15" width="15.83203125" style="0" customWidth="1"/>
    <col min="16" max="16" width="14.83203125" style="0" customWidth="1"/>
    <col min="17" max="17" width="11.66015625" style="0" customWidth="1"/>
    <col min="18" max="18" width="19.66015625" style="0" customWidth="1"/>
    <col min="19" max="19" width="26.16015625" style="0" customWidth="1"/>
  </cols>
  <sheetData>
    <row r="1" spans="1:19" ht="19.5" customHeight="1">
      <c r="A1" s="152" t="s">
        <v>178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9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9.5" customHeight="1">
      <c r="A3" s="143" t="s">
        <v>3</v>
      </c>
      <c r="B3" s="143"/>
      <c r="C3" s="143"/>
      <c r="D3" s="143"/>
      <c r="E3" s="143"/>
      <c r="F3" s="143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 t="s">
        <v>5</v>
      </c>
      <c r="S3" s="145"/>
    </row>
    <row r="4" spans="1:19" ht="19.5" customHeight="1">
      <c r="A4" s="146" t="s">
        <v>179</v>
      </c>
      <c r="B4" s="147"/>
      <c r="C4" s="147"/>
      <c r="D4" s="148"/>
      <c r="E4" s="149" t="s">
        <v>180</v>
      </c>
      <c r="F4" s="146" t="s">
        <v>181</v>
      </c>
      <c r="G4" s="147"/>
      <c r="H4" s="147"/>
      <c r="I4" s="147"/>
      <c r="J4" s="147"/>
      <c r="K4" s="147"/>
      <c r="L4" s="148"/>
      <c r="M4" s="146" t="s">
        <v>182</v>
      </c>
      <c r="N4" s="147"/>
      <c r="O4" s="147"/>
      <c r="P4" s="147"/>
      <c r="Q4" s="147"/>
      <c r="R4" s="147"/>
      <c r="S4" s="148"/>
    </row>
    <row r="5" spans="1:19" ht="19.5" customHeight="1">
      <c r="A5" s="146" t="s">
        <v>183</v>
      </c>
      <c r="B5" s="148"/>
      <c r="C5" s="149" t="s">
        <v>69</v>
      </c>
      <c r="D5" s="149" t="s">
        <v>70</v>
      </c>
      <c r="E5" s="151"/>
      <c r="F5" s="149" t="s">
        <v>184</v>
      </c>
      <c r="G5" s="146" t="s">
        <v>185</v>
      </c>
      <c r="H5" s="147"/>
      <c r="I5" s="148"/>
      <c r="J5" s="146" t="s">
        <v>186</v>
      </c>
      <c r="K5" s="147"/>
      <c r="L5" s="148"/>
      <c r="M5" s="149" t="s">
        <v>58</v>
      </c>
      <c r="N5" s="146" t="s">
        <v>185</v>
      </c>
      <c r="O5" s="147"/>
      <c r="P5" s="148"/>
      <c r="Q5" s="146" t="s">
        <v>186</v>
      </c>
      <c r="R5" s="147"/>
      <c r="S5" s="148"/>
    </row>
    <row r="6" spans="1:19" ht="19.5" customHeight="1">
      <c r="A6" s="35" t="s">
        <v>78</v>
      </c>
      <c r="B6" s="35" t="s">
        <v>79</v>
      </c>
      <c r="C6" s="150"/>
      <c r="D6" s="150"/>
      <c r="E6" s="150"/>
      <c r="F6" s="150"/>
      <c r="G6" s="35" t="s">
        <v>73</v>
      </c>
      <c r="H6" s="35" t="s">
        <v>129</v>
      </c>
      <c r="I6" s="35" t="s">
        <v>130</v>
      </c>
      <c r="J6" s="35" t="s">
        <v>73</v>
      </c>
      <c r="K6" s="35" t="s">
        <v>129</v>
      </c>
      <c r="L6" s="35" t="s">
        <v>130</v>
      </c>
      <c r="M6" s="150"/>
      <c r="N6" s="35" t="s">
        <v>73</v>
      </c>
      <c r="O6" s="35" t="s">
        <v>129</v>
      </c>
      <c r="P6" s="35" t="s">
        <v>130</v>
      </c>
      <c r="Q6" s="35" t="s">
        <v>73</v>
      </c>
      <c r="R6" s="35" t="s">
        <v>129</v>
      </c>
      <c r="S6" s="35" t="s">
        <v>130</v>
      </c>
    </row>
    <row r="7" spans="1:19" s="34" customFormat="1" ht="19.5" customHeight="1">
      <c r="A7" s="36" t="s">
        <v>4</v>
      </c>
      <c r="B7" s="36" t="s">
        <v>4</v>
      </c>
      <c r="C7" s="37" t="s">
        <v>4</v>
      </c>
      <c r="D7" s="36" t="s">
        <v>58</v>
      </c>
      <c r="E7" s="38">
        <f aca="true" t="shared" si="0" ref="E7:E28">SUM(F7,M7)</f>
        <v>9077125.31</v>
      </c>
      <c r="F7" s="38">
        <f aca="true" t="shared" si="1" ref="F7:F28">SUM(G7,J7)</f>
        <v>7775920.61</v>
      </c>
      <c r="G7" s="38">
        <f aca="true" t="shared" si="2" ref="G7:G28">SUM(H7:I7)</f>
        <v>7775920.61</v>
      </c>
      <c r="H7" s="39">
        <v>7365620.61</v>
      </c>
      <c r="I7" s="38">
        <v>410300</v>
      </c>
      <c r="J7" s="38">
        <f aca="true" t="shared" si="3" ref="J7:J28">SUM(K7:L7)</f>
        <v>0</v>
      </c>
      <c r="K7" s="38">
        <v>0</v>
      </c>
      <c r="L7" s="38">
        <v>0</v>
      </c>
      <c r="M7" s="38">
        <f aca="true" t="shared" si="4" ref="M7:M28">SUM(N7,Q7)</f>
        <v>1301204.7</v>
      </c>
      <c r="N7" s="38">
        <f aca="true" t="shared" si="5" ref="N7:N28">SUM(O7:P7)</f>
        <v>1301204.7</v>
      </c>
      <c r="O7" s="38">
        <v>905704.7</v>
      </c>
      <c r="P7" s="38">
        <v>395500</v>
      </c>
      <c r="Q7" s="38">
        <f aca="true" t="shared" si="6" ref="Q7:Q28">SUM(R7:S7)</f>
        <v>0</v>
      </c>
      <c r="R7" s="38">
        <v>0</v>
      </c>
      <c r="S7" s="38">
        <v>0</v>
      </c>
    </row>
    <row r="8" spans="1:19" s="34" customFormat="1" ht="19.5" customHeight="1">
      <c r="A8" s="36" t="s">
        <v>4</v>
      </c>
      <c r="B8" s="36" t="s">
        <v>4</v>
      </c>
      <c r="C8" s="37" t="s">
        <v>4</v>
      </c>
      <c r="D8" s="36" t="s">
        <v>0</v>
      </c>
      <c r="E8" s="38">
        <f t="shared" si="0"/>
        <v>9077125.31</v>
      </c>
      <c r="F8" s="38">
        <f t="shared" si="1"/>
        <v>7775920.61</v>
      </c>
      <c r="G8" s="38">
        <f t="shared" si="2"/>
        <v>7775920.61</v>
      </c>
      <c r="H8" s="39">
        <v>7365620.61</v>
      </c>
      <c r="I8" s="38">
        <v>410300</v>
      </c>
      <c r="J8" s="38">
        <f t="shared" si="3"/>
        <v>0</v>
      </c>
      <c r="K8" s="38">
        <v>0</v>
      </c>
      <c r="L8" s="38">
        <v>0</v>
      </c>
      <c r="M8" s="38">
        <f t="shared" si="4"/>
        <v>1301204.7</v>
      </c>
      <c r="N8" s="38">
        <f t="shared" si="5"/>
        <v>1301204.7</v>
      </c>
      <c r="O8" s="38">
        <v>905704.7</v>
      </c>
      <c r="P8" s="38">
        <v>395500</v>
      </c>
      <c r="Q8" s="38">
        <f t="shared" si="6"/>
        <v>0</v>
      </c>
      <c r="R8" s="38">
        <v>0</v>
      </c>
      <c r="S8" s="38">
        <v>0</v>
      </c>
    </row>
    <row r="9" spans="1:19" s="34" customFormat="1" ht="19.5" customHeight="1">
      <c r="A9" s="36" t="s">
        <v>4</v>
      </c>
      <c r="B9" s="36" t="s">
        <v>4</v>
      </c>
      <c r="C9" s="37" t="s">
        <v>81</v>
      </c>
      <c r="D9" s="36" t="s">
        <v>82</v>
      </c>
      <c r="E9" s="38">
        <f t="shared" si="0"/>
        <v>9077125.31</v>
      </c>
      <c r="F9" s="38">
        <f t="shared" si="1"/>
        <v>7775920.61</v>
      </c>
      <c r="G9" s="38">
        <f t="shared" si="2"/>
        <v>7775920.61</v>
      </c>
      <c r="H9" s="39">
        <v>7365620.61</v>
      </c>
      <c r="I9" s="38">
        <v>410300</v>
      </c>
      <c r="J9" s="38">
        <f t="shared" si="3"/>
        <v>0</v>
      </c>
      <c r="K9" s="38">
        <v>0</v>
      </c>
      <c r="L9" s="38">
        <v>0</v>
      </c>
      <c r="M9" s="38">
        <f t="shared" si="4"/>
        <v>1301204.7</v>
      </c>
      <c r="N9" s="38">
        <f t="shared" si="5"/>
        <v>1301204.7</v>
      </c>
      <c r="O9" s="38">
        <v>905704.7</v>
      </c>
      <c r="P9" s="38">
        <v>395500</v>
      </c>
      <c r="Q9" s="38">
        <f t="shared" si="6"/>
        <v>0</v>
      </c>
      <c r="R9" s="38">
        <v>0</v>
      </c>
      <c r="S9" s="38">
        <v>0</v>
      </c>
    </row>
    <row r="10" spans="1:19" s="34" customFormat="1" ht="19.5" customHeight="1">
      <c r="A10" s="36" t="s">
        <v>187</v>
      </c>
      <c r="B10" s="36" t="s">
        <v>4</v>
      </c>
      <c r="C10" s="37" t="s">
        <v>4</v>
      </c>
      <c r="D10" s="36" t="s">
        <v>188</v>
      </c>
      <c r="E10" s="38">
        <f t="shared" si="0"/>
        <v>3922561.32</v>
      </c>
      <c r="F10" s="38">
        <f t="shared" si="1"/>
        <v>3875148.94</v>
      </c>
      <c r="G10" s="38">
        <f t="shared" si="2"/>
        <v>3875148.94</v>
      </c>
      <c r="H10" s="39">
        <v>3875148.94</v>
      </c>
      <c r="I10" s="38">
        <v>0</v>
      </c>
      <c r="J10" s="38">
        <f t="shared" si="3"/>
        <v>0</v>
      </c>
      <c r="K10" s="38">
        <v>0</v>
      </c>
      <c r="L10" s="38">
        <v>0</v>
      </c>
      <c r="M10" s="38">
        <f t="shared" si="4"/>
        <v>47412.38</v>
      </c>
      <c r="N10" s="38">
        <f t="shared" si="5"/>
        <v>47412.38</v>
      </c>
      <c r="O10" s="38">
        <v>47412.38</v>
      </c>
      <c r="P10" s="38">
        <v>0</v>
      </c>
      <c r="Q10" s="38">
        <f t="shared" si="6"/>
        <v>0</v>
      </c>
      <c r="R10" s="38">
        <v>0</v>
      </c>
      <c r="S10" s="38">
        <v>0</v>
      </c>
    </row>
    <row r="11" spans="1:19" s="34" customFormat="1" ht="19.5" customHeight="1">
      <c r="A11" s="36" t="s">
        <v>189</v>
      </c>
      <c r="B11" s="36" t="s">
        <v>84</v>
      </c>
      <c r="C11" s="37" t="s">
        <v>86</v>
      </c>
      <c r="D11" s="36" t="s">
        <v>190</v>
      </c>
      <c r="E11" s="38">
        <f t="shared" si="0"/>
        <v>2299826.54</v>
      </c>
      <c r="F11" s="38">
        <f t="shared" si="1"/>
        <v>2256918</v>
      </c>
      <c r="G11" s="38">
        <f t="shared" si="2"/>
        <v>2256918</v>
      </c>
      <c r="H11" s="39">
        <v>2256918</v>
      </c>
      <c r="I11" s="38">
        <v>0</v>
      </c>
      <c r="J11" s="38">
        <f t="shared" si="3"/>
        <v>0</v>
      </c>
      <c r="K11" s="38">
        <v>0</v>
      </c>
      <c r="L11" s="38">
        <v>0</v>
      </c>
      <c r="M11" s="38">
        <f t="shared" si="4"/>
        <v>42908.54</v>
      </c>
      <c r="N11" s="38">
        <f t="shared" si="5"/>
        <v>42908.54</v>
      </c>
      <c r="O11" s="38">
        <v>42908.54</v>
      </c>
      <c r="P11" s="38">
        <v>0</v>
      </c>
      <c r="Q11" s="38">
        <f t="shared" si="6"/>
        <v>0</v>
      </c>
      <c r="R11" s="38">
        <v>0</v>
      </c>
      <c r="S11" s="38">
        <v>0</v>
      </c>
    </row>
    <row r="12" spans="1:19" s="34" customFormat="1" ht="19.5" customHeight="1">
      <c r="A12" s="36" t="s">
        <v>189</v>
      </c>
      <c r="B12" s="36" t="s">
        <v>94</v>
      </c>
      <c r="C12" s="37" t="s">
        <v>86</v>
      </c>
      <c r="D12" s="36" t="s">
        <v>191</v>
      </c>
      <c r="E12" s="38">
        <f t="shared" si="0"/>
        <v>721031.7799999999</v>
      </c>
      <c r="F12" s="38">
        <f t="shared" si="1"/>
        <v>716527.94</v>
      </c>
      <c r="G12" s="38">
        <f t="shared" si="2"/>
        <v>716527.94</v>
      </c>
      <c r="H12" s="39">
        <v>716527.94</v>
      </c>
      <c r="I12" s="38">
        <v>0</v>
      </c>
      <c r="J12" s="38">
        <f t="shared" si="3"/>
        <v>0</v>
      </c>
      <c r="K12" s="38">
        <v>0</v>
      </c>
      <c r="L12" s="38">
        <v>0</v>
      </c>
      <c r="M12" s="38">
        <f t="shared" si="4"/>
        <v>4503.84</v>
      </c>
      <c r="N12" s="38">
        <f t="shared" si="5"/>
        <v>4503.84</v>
      </c>
      <c r="O12" s="38">
        <v>4503.84</v>
      </c>
      <c r="P12" s="38">
        <v>0</v>
      </c>
      <c r="Q12" s="38">
        <f t="shared" si="6"/>
        <v>0</v>
      </c>
      <c r="R12" s="38">
        <v>0</v>
      </c>
      <c r="S12" s="38">
        <v>0</v>
      </c>
    </row>
    <row r="13" spans="1:19" s="34" customFormat="1" ht="19.5" customHeight="1">
      <c r="A13" s="36" t="s">
        <v>189</v>
      </c>
      <c r="B13" s="36" t="s">
        <v>92</v>
      </c>
      <c r="C13" s="37" t="s">
        <v>86</v>
      </c>
      <c r="D13" s="36" t="s">
        <v>192</v>
      </c>
      <c r="E13" s="38">
        <f t="shared" si="0"/>
        <v>282936</v>
      </c>
      <c r="F13" s="38">
        <f t="shared" si="1"/>
        <v>282936</v>
      </c>
      <c r="G13" s="38">
        <f t="shared" si="2"/>
        <v>282936</v>
      </c>
      <c r="H13" s="39">
        <v>282936</v>
      </c>
      <c r="I13" s="38">
        <v>0</v>
      </c>
      <c r="J13" s="38">
        <f t="shared" si="3"/>
        <v>0</v>
      </c>
      <c r="K13" s="38">
        <v>0</v>
      </c>
      <c r="L13" s="38">
        <v>0</v>
      </c>
      <c r="M13" s="38">
        <f t="shared" si="4"/>
        <v>0</v>
      </c>
      <c r="N13" s="38">
        <f t="shared" si="5"/>
        <v>0</v>
      </c>
      <c r="O13" s="38">
        <v>0</v>
      </c>
      <c r="P13" s="38">
        <v>0</v>
      </c>
      <c r="Q13" s="38">
        <f t="shared" si="6"/>
        <v>0</v>
      </c>
      <c r="R13" s="38">
        <v>0</v>
      </c>
      <c r="S13" s="38">
        <v>0</v>
      </c>
    </row>
    <row r="14" spans="1:19" s="34" customFormat="1" ht="19.5" customHeight="1">
      <c r="A14" s="36" t="s">
        <v>189</v>
      </c>
      <c r="B14" s="36" t="s">
        <v>90</v>
      </c>
      <c r="C14" s="37" t="s">
        <v>86</v>
      </c>
      <c r="D14" s="36" t="s">
        <v>193</v>
      </c>
      <c r="E14" s="38">
        <f t="shared" si="0"/>
        <v>618767</v>
      </c>
      <c r="F14" s="38">
        <f t="shared" si="1"/>
        <v>618767</v>
      </c>
      <c r="G14" s="38">
        <f t="shared" si="2"/>
        <v>618767</v>
      </c>
      <c r="H14" s="39">
        <v>618767</v>
      </c>
      <c r="I14" s="38">
        <v>0</v>
      </c>
      <c r="J14" s="38">
        <f t="shared" si="3"/>
        <v>0</v>
      </c>
      <c r="K14" s="38">
        <v>0</v>
      </c>
      <c r="L14" s="38">
        <v>0</v>
      </c>
      <c r="M14" s="38">
        <f t="shared" si="4"/>
        <v>0</v>
      </c>
      <c r="N14" s="38">
        <f t="shared" si="5"/>
        <v>0</v>
      </c>
      <c r="O14" s="38">
        <v>0</v>
      </c>
      <c r="P14" s="38">
        <v>0</v>
      </c>
      <c r="Q14" s="38">
        <f t="shared" si="6"/>
        <v>0</v>
      </c>
      <c r="R14" s="38">
        <v>0</v>
      </c>
      <c r="S14" s="38">
        <v>0</v>
      </c>
    </row>
    <row r="15" spans="1:19" s="34" customFormat="1" ht="19.5" customHeight="1">
      <c r="A15" s="36" t="s">
        <v>194</v>
      </c>
      <c r="B15" s="36" t="s">
        <v>4</v>
      </c>
      <c r="C15" s="37" t="s">
        <v>4</v>
      </c>
      <c r="D15" s="36" t="s">
        <v>195</v>
      </c>
      <c r="E15" s="38">
        <f t="shared" si="0"/>
        <v>2901581.92</v>
      </c>
      <c r="F15" s="38">
        <f t="shared" si="1"/>
        <v>1976304.67</v>
      </c>
      <c r="G15" s="38">
        <f t="shared" si="2"/>
        <v>1976304.67</v>
      </c>
      <c r="H15" s="39">
        <v>1566004.67</v>
      </c>
      <c r="I15" s="38">
        <v>410300</v>
      </c>
      <c r="J15" s="38">
        <f t="shared" si="3"/>
        <v>0</v>
      </c>
      <c r="K15" s="38">
        <v>0</v>
      </c>
      <c r="L15" s="38">
        <v>0</v>
      </c>
      <c r="M15" s="38">
        <f t="shared" si="4"/>
        <v>925277.25</v>
      </c>
      <c r="N15" s="38">
        <f t="shared" si="5"/>
        <v>925277.25</v>
      </c>
      <c r="O15" s="38">
        <v>779777.25</v>
      </c>
      <c r="P15" s="38">
        <v>145500</v>
      </c>
      <c r="Q15" s="38">
        <f t="shared" si="6"/>
        <v>0</v>
      </c>
      <c r="R15" s="38">
        <v>0</v>
      </c>
      <c r="S15" s="38">
        <v>0</v>
      </c>
    </row>
    <row r="16" spans="1:19" s="34" customFormat="1" ht="19.5" customHeight="1">
      <c r="A16" s="36" t="s">
        <v>196</v>
      </c>
      <c r="B16" s="36" t="s">
        <v>84</v>
      </c>
      <c r="C16" s="37" t="s">
        <v>86</v>
      </c>
      <c r="D16" s="36" t="s">
        <v>197</v>
      </c>
      <c r="E16" s="38">
        <f t="shared" si="0"/>
        <v>1292291.92</v>
      </c>
      <c r="F16" s="38">
        <f t="shared" si="1"/>
        <v>1062514.67</v>
      </c>
      <c r="G16" s="38">
        <f t="shared" si="2"/>
        <v>1062514.67</v>
      </c>
      <c r="H16" s="39">
        <v>1006514.67</v>
      </c>
      <c r="I16" s="38">
        <v>56000</v>
      </c>
      <c r="J16" s="38">
        <f t="shared" si="3"/>
        <v>0</v>
      </c>
      <c r="K16" s="38">
        <v>0</v>
      </c>
      <c r="L16" s="38">
        <v>0</v>
      </c>
      <c r="M16" s="38">
        <f t="shared" si="4"/>
        <v>229777.25</v>
      </c>
      <c r="N16" s="38">
        <f t="shared" si="5"/>
        <v>229777.25</v>
      </c>
      <c r="O16" s="38">
        <v>229777.25</v>
      </c>
      <c r="P16" s="38">
        <v>0</v>
      </c>
      <c r="Q16" s="38">
        <f t="shared" si="6"/>
        <v>0</v>
      </c>
      <c r="R16" s="38">
        <v>0</v>
      </c>
      <c r="S16" s="38">
        <v>0</v>
      </c>
    </row>
    <row r="17" spans="1:19" s="34" customFormat="1" ht="19.5" customHeight="1">
      <c r="A17" s="36" t="s">
        <v>196</v>
      </c>
      <c r="B17" s="36" t="s">
        <v>94</v>
      </c>
      <c r="C17" s="37" t="s">
        <v>86</v>
      </c>
      <c r="D17" s="36" t="s">
        <v>198</v>
      </c>
      <c r="E17" s="38">
        <f t="shared" si="0"/>
        <v>42690</v>
      </c>
      <c r="F17" s="38">
        <f t="shared" si="1"/>
        <v>42690</v>
      </c>
      <c r="G17" s="38">
        <f t="shared" si="2"/>
        <v>42690</v>
      </c>
      <c r="H17" s="39">
        <v>17190</v>
      </c>
      <c r="I17" s="38">
        <v>25500</v>
      </c>
      <c r="J17" s="38">
        <f t="shared" si="3"/>
        <v>0</v>
      </c>
      <c r="K17" s="38">
        <v>0</v>
      </c>
      <c r="L17" s="38">
        <v>0</v>
      </c>
      <c r="M17" s="38">
        <f t="shared" si="4"/>
        <v>0</v>
      </c>
      <c r="N17" s="38">
        <f t="shared" si="5"/>
        <v>0</v>
      </c>
      <c r="O17" s="38">
        <v>0</v>
      </c>
      <c r="P17" s="38">
        <v>0</v>
      </c>
      <c r="Q17" s="38">
        <f t="shared" si="6"/>
        <v>0</v>
      </c>
      <c r="R17" s="38">
        <v>0</v>
      </c>
      <c r="S17" s="38">
        <v>0</v>
      </c>
    </row>
    <row r="18" spans="1:19" s="34" customFormat="1" ht="19.5" customHeight="1">
      <c r="A18" s="36" t="s">
        <v>196</v>
      </c>
      <c r="B18" s="36" t="s">
        <v>92</v>
      </c>
      <c r="C18" s="37" t="s">
        <v>86</v>
      </c>
      <c r="D18" s="36" t="s">
        <v>199</v>
      </c>
      <c r="E18" s="38">
        <f t="shared" si="0"/>
        <v>20000</v>
      </c>
      <c r="F18" s="38">
        <f t="shared" si="1"/>
        <v>20000</v>
      </c>
      <c r="G18" s="38">
        <f t="shared" si="2"/>
        <v>20000</v>
      </c>
      <c r="H18" s="39">
        <v>0</v>
      </c>
      <c r="I18" s="38">
        <v>20000</v>
      </c>
      <c r="J18" s="38">
        <f t="shared" si="3"/>
        <v>0</v>
      </c>
      <c r="K18" s="38">
        <v>0</v>
      </c>
      <c r="L18" s="38">
        <v>0</v>
      </c>
      <c r="M18" s="38">
        <f t="shared" si="4"/>
        <v>0</v>
      </c>
      <c r="N18" s="38">
        <f t="shared" si="5"/>
        <v>0</v>
      </c>
      <c r="O18" s="38">
        <v>0</v>
      </c>
      <c r="P18" s="38">
        <v>0</v>
      </c>
      <c r="Q18" s="38">
        <f t="shared" si="6"/>
        <v>0</v>
      </c>
      <c r="R18" s="38">
        <v>0</v>
      </c>
      <c r="S18" s="38">
        <v>0</v>
      </c>
    </row>
    <row r="19" spans="1:19" s="34" customFormat="1" ht="19.5" customHeight="1">
      <c r="A19" s="36" t="s">
        <v>196</v>
      </c>
      <c r="B19" s="36" t="s">
        <v>102</v>
      </c>
      <c r="C19" s="37" t="s">
        <v>86</v>
      </c>
      <c r="D19" s="36" t="s">
        <v>200</v>
      </c>
      <c r="E19" s="38">
        <f t="shared" si="0"/>
        <v>32300</v>
      </c>
      <c r="F19" s="38">
        <f t="shared" si="1"/>
        <v>32300</v>
      </c>
      <c r="G19" s="38">
        <f t="shared" si="2"/>
        <v>32300</v>
      </c>
      <c r="H19" s="39">
        <v>32300</v>
      </c>
      <c r="I19" s="38">
        <v>0</v>
      </c>
      <c r="J19" s="38">
        <f t="shared" si="3"/>
        <v>0</v>
      </c>
      <c r="K19" s="38">
        <v>0</v>
      </c>
      <c r="L19" s="38">
        <v>0</v>
      </c>
      <c r="M19" s="38">
        <f t="shared" si="4"/>
        <v>0</v>
      </c>
      <c r="N19" s="38">
        <f t="shared" si="5"/>
        <v>0</v>
      </c>
      <c r="O19" s="38">
        <v>0</v>
      </c>
      <c r="P19" s="38">
        <v>0</v>
      </c>
      <c r="Q19" s="38">
        <f t="shared" si="6"/>
        <v>0</v>
      </c>
      <c r="R19" s="38">
        <v>0</v>
      </c>
      <c r="S19" s="38">
        <v>0</v>
      </c>
    </row>
    <row r="20" spans="1:19" s="34" customFormat="1" ht="19.5" customHeight="1">
      <c r="A20" s="36" t="s">
        <v>196</v>
      </c>
      <c r="B20" s="36" t="s">
        <v>106</v>
      </c>
      <c r="C20" s="37" t="s">
        <v>86</v>
      </c>
      <c r="D20" s="36" t="s">
        <v>201</v>
      </c>
      <c r="E20" s="38">
        <f t="shared" si="0"/>
        <v>1060000</v>
      </c>
      <c r="F20" s="38">
        <f t="shared" si="1"/>
        <v>510000</v>
      </c>
      <c r="G20" s="38">
        <f t="shared" si="2"/>
        <v>510000</v>
      </c>
      <c r="H20" s="39">
        <v>510000</v>
      </c>
      <c r="I20" s="38">
        <v>0</v>
      </c>
      <c r="J20" s="38">
        <f t="shared" si="3"/>
        <v>0</v>
      </c>
      <c r="K20" s="38">
        <v>0</v>
      </c>
      <c r="L20" s="38">
        <v>0</v>
      </c>
      <c r="M20" s="38">
        <f t="shared" si="4"/>
        <v>550000</v>
      </c>
      <c r="N20" s="38">
        <f t="shared" si="5"/>
        <v>550000</v>
      </c>
      <c r="O20" s="38">
        <v>550000</v>
      </c>
      <c r="P20" s="38">
        <v>0</v>
      </c>
      <c r="Q20" s="38">
        <f t="shared" si="6"/>
        <v>0</v>
      </c>
      <c r="R20" s="38">
        <v>0</v>
      </c>
      <c r="S20" s="38">
        <v>0</v>
      </c>
    </row>
    <row r="21" spans="1:19" s="34" customFormat="1" ht="19.5" customHeight="1">
      <c r="A21" s="36" t="s">
        <v>196</v>
      </c>
      <c r="B21" s="36" t="s">
        <v>90</v>
      </c>
      <c r="C21" s="37" t="s">
        <v>86</v>
      </c>
      <c r="D21" s="36" t="s">
        <v>202</v>
      </c>
      <c r="E21" s="38">
        <f t="shared" si="0"/>
        <v>454300</v>
      </c>
      <c r="F21" s="38">
        <f t="shared" si="1"/>
        <v>308800</v>
      </c>
      <c r="G21" s="38">
        <f t="shared" si="2"/>
        <v>308800</v>
      </c>
      <c r="H21" s="39">
        <v>0</v>
      </c>
      <c r="I21" s="38">
        <v>308800</v>
      </c>
      <c r="J21" s="38">
        <f t="shared" si="3"/>
        <v>0</v>
      </c>
      <c r="K21" s="38">
        <v>0</v>
      </c>
      <c r="L21" s="38">
        <v>0</v>
      </c>
      <c r="M21" s="38">
        <f t="shared" si="4"/>
        <v>145500</v>
      </c>
      <c r="N21" s="38">
        <f t="shared" si="5"/>
        <v>145500</v>
      </c>
      <c r="O21" s="38">
        <v>0</v>
      </c>
      <c r="P21" s="38">
        <v>145500</v>
      </c>
      <c r="Q21" s="38">
        <f t="shared" si="6"/>
        <v>0</v>
      </c>
      <c r="R21" s="38">
        <v>0</v>
      </c>
      <c r="S21" s="38">
        <v>0</v>
      </c>
    </row>
    <row r="22" spans="1:19" s="34" customFormat="1" ht="19.5" customHeight="1">
      <c r="A22" s="36" t="s">
        <v>203</v>
      </c>
      <c r="B22" s="36" t="s">
        <v>4</v>
      </c>
      <c r="C22" s="37" t="s">
        <v>4</v>
      </c>
      <c r="D22" s="36" t="s">
        <v>204</v>
      </c>
      <c r="E22" s="38">
        <f t="shared" si="0"/>
        <v>250000</v>
      </c>
      <c r="F22" s="38">
        <f t="shared" si="1"/>
        <v>0</v>
      </c>
      <c r="G22" s="38">
        <f t="shared" si="2"/>
        <v>0</v>
      </c>
      <c r="H22" s="39">
        <v>0</v>
      </c>
      <c r="I22" s="38">
        <v>0</v>
      </c>
      <c r="J22" s="38">
        <f t="shared" si="3"/>
        <v>0</v>
      </c>
      <c r="K22" s="38">
        <v>0</v>
      </c>
      <c r="L22" s="38">
        <v>0</v>
      </c>
      <c r="M22" s="38">
        <f t="shared" si="4"/>
        <v>250000</v>
      </c>
      <c r="N22" s="38">
        <f t="shared" si="5"/>
        <v>250000</v>
      </c>
      <c r="O22" s="38">
        <v>0</v>
      </c>
      <c r="P22" s="38">
        <v>250000</v>
      </c>
      <c r="Q22" s="38">
        <f t="shared" si="6"/>
        <v>0</v>
      </c>
      <c r="R22" s="38">
        <v>0</v>
      </c>
      <c r="S22" s="38">
        <v>0</v>
      </c>
    </row>
    <row r="23" spans="1:19" s="34" customFormat="1" ht="19.5" customHeight="1">
      <c r="A23" s="36" t="s">
        <v>205</v>
      </c>
      <c r="B23" s="36" t="s">
        <v>94</v>
      </c>
      <c r="C23" s="37" t="s">
        <v>86</v>
      </c>
      <c r="D23" s="36" t="s">
        <v>206</v>
      </c>
      <c r="E23" s="38">
        <f t="shared" si="0"/>
        <v>250000</v>
      </c>
      <c r="F23" s="38">
        <f t="shared" si="1"/>
        <v>0</v>
      </c>
      <c r="G23" s="38">
        <f t="shared" si="2"/>
        <v>0</v>
      </c>
      <c r="H23" s="39">
        <v>0</v>
      </c>
      <c r="I23" s="38">
        <v>0</v>
      </c>
      <c r="J23" s="38">
        <f t="shared" si="3"/>
        <v>0</v>
      </c>
      <c r="K23" s="38">
        <v>0</v>
      </c>
      <c r="L23" s="38">
        <v>0</v>
      </c>
      <c r="M23" s="38">
        <f t="shared" si="4"/>
        <v>250000</v>
      </c>
      <c r="N23" s="38">
        <f t="shared" si="5"/>
        <v>250000</v>
      </c>
      <c r="O23" s="38">
        <v>0</v>
      </c>
      <c r="P23" s="38">
        <v>250000</v>
      </c>
      <c r="Q23" s="38">
        <f t="shared" si="6"/>
        <v>0</v>
      </c>
      <c r="R23" s="38">
        <v>0</v>
      </c>
      <c r="S23" s="38">
        <v>0</v>
      </c>
    </row>
    <row r="24" spans="1:19" s="34" customFormat="1" ht="19.5" customHeight="1">
      <c r="A24" s="36" t="s">
        <v>207</v>
      </c>
      <c r="B24" s="36" t="s">
        <v>4</v>
      </c>
      <c r="C24" s="37" t="s">
        <v>4</v>
      </c>
      <c r="D24" s="36" t="s">
        <v>208</v>
      </c>
      <c r="E24" s="38">
        <f t="shared" si="0"/>
        <v>781091.0700000001</v>
      </c>
      <c r="F24" s="38">
        <f t="shared" si="1"/>
        <v>703656</v>
      </c>
      <c r="G24" s="38">
        <f t="shared" si="2"/>
        <v>703656</v>
      </c>
      <c r="H24" s="39">
        <v>703656</v>
      </c>
      <c r="I24" s="38">
        <v>0</v>
      </c>
      <c r="J24" s="38">
        <f t="shared" si="3"/>
        <v>0</v>
      </c>
      <c r="K24" s="38">
        <v>0</v>
      </c>
      <c r="L24" s="38">
        <v>0</v>
      </c>
      <c r="M24" s="38">
        <f t="shared" si="4"/>
        <v>77435.07</v>
      </c>
      <c r="N24" s="38">
        <f t="shared" si="5"/>
        <v>77435.07</v>
      </c>
      <c r="O24" s="38">
        <v>77435.07</v>
      </c>
      <c r="P24" s="38">
        <v>0</v>
      </c>
      <c r="Q24" s="38">
        <f t="shared" si="6"/>
        <v>0</v>
      </c>
      <c r="R24" s="38">
        <v>0</v>
      </c>
      <c r="S24" s="38">
        <v>0</v>
      </c>
    </row>
    <row r="25" spans="1:19" s="34" customFormat="1" ht="19.5" customHeight="1">
      <c r="A25" s="36" t="s">
        <v>209</v>
      </c>
      <c r="B25" s="36" t="s">
        <v>84</v>
      </c>
      <c r="C25" s="37" t="s">
        <v>86</v>
      </c>
      <c r="D25" s="36" t="s">
        <v>210</v>
      </c>
      <c r="E25" s="38">
        <f t="shared" si="0"/>
        <v>724849.01</v>
      </c>
      <c r="F25" s="38">
        <f t="shared" si="1"/>
        <v>703656</v>
      </c>
      <c r="G25" s="38">
        <f t="shared" si="2"/>
        <v>703656</v>
      </c>
      <c r="H25" s="39">
        <v>703656</v>
      </c>
      <c r="I25" s="38">
        <v>0</v>
      </c>
      <c r="J25" s="38">
        <f t="shared" si="3"/>
        <v>0</v>
      </c>
      <c r="K25" s="38">
        <v>0</v>
      </c>
      <c r="L25" s="38">
        <v>0</v>
      </c>
      <c r="M25" s="38">
        <f t="shared" si="4"/>
        <v>21193.01</v>
      </c>
      <c r="N25" s="38">
        <f t="shared" si="5"/>
        <v>21193.01</v>
      </c>
      <c r="O25" s="38">
        <v>21193.01</v>
      </c>
      <c r="P25" s="38">
        <v>0</v>
      </c>
      <c r="Q25" s="38">
        <f t="shared" si="6"/>
        <v>0</v>
      </c>
      <c r="R25" s="38">
        <v>0</v>
      </c>
      <c r="S25" s="38">
        <v>0</v>
      </c>
    </row>
    <row r="26" spans="1:19" s="34" customFormat="1" ht="19.5" customHeight="1">
      <c r="A26" s="36" t="s">
        <v>209</v>
      </c>
      <c r="B26" s="36" t="s">
        <v>94</v>
      </c>
      <c r="C26" s="37" t="s">
        <v>86</v>
      </c>
      <c r="D26" s="36" t="s">
        <v>211</v>
      </c>
      <c r="E26" s="38">
        <f t="shared" si="0"/>
        <v>56242.06</v>
      </c>
      <c r="F26" s="38">
        <f t="shared" si="1"/>
        <v>0</v>
      </c>
      <c r="G26" s="38">
        <f t="shared" si="2"/>
        <v>0</v>
      </c>
      <c r="H26" s="39">
        <v>0</v>
      </c>
      <c r="I26" s="38">
        <v>0</v>
      </c>
      <c r="J26" s="38">
        <f t="shared" si="3"/>
        <v>0</v>
      </c>
      <c r="K26" s="38">
        <v>0</v>
      </c>
      <c r="L26" s="38">
        <v>0</v>
      </c>
      <c r="M26" s="38">
        <f t="shared" si="4"/>
        <v>56242.06</v>
      </c>
      <c r="N26" s="38">
        <f t="shared" si="5"/>
        <v>56242.06</v>
      </c>
      <c r="O26" s="38">
        <v>56242.06</v>
      </c>
      <c r="P26" s="38">
        <v>0</v>
      </c>
      <c r="Q26" s="38">
        <f t="shared" si="6"/>
        <v>0</v>
      </c>
      <c r="R26" s="38">
        <v>0</v>
      </c>
      <c r="S26" s="38">
        <v>0</v>
      </c>
    </row>
    <row r="27" spans="1:19" s="34" customFormat="1" ht="19.5" customHeight="1">
      <c r="A27" s="36" t="s">
        <v>212</v>
      </c>
      <c r="B27" s="36" t="s">
        <v>4</v>
      </c>
      <c r="C27" s="37" t="s">
        <v>4</v>
      </c>
      <c r="D27" s="36" t="s">
        <v>213</v>
      </c>
      <c r="E27" s="38">
        <f t="shared" si="0"/>
        <v>1221891</v>
      </c>
      <c r="F27" s="38">
        <f t="shared" si="1"/>
        <v>1220811</v>
      </c>
      <c r="G27" s="38">
        <f t="shared" si="2"/>
        <v>1220811</v>
      </c>
      <c r="H27" s="39">
        <v>1220811</v>
      </c>
      <c r="I27" s="38">
        <v>0</v>
      </c>
      <c r="J27" s="38">
        <f t="shared" si="3"/>
        <v>0</v>
      </c>
      <c r="K27" s="38">
        <v>0</v>
      </c>
      <c r="L27" s="38">
        <v>0</v>
      </c>
      <c r="M27" s="38">
        <f t="shared" si="4"/>
        <v>1080</v>
      </c>
      <c r="N27" s="38">
        <f t="shared" si="5"/>
        <v>1080</v>
      </c>
      <c r="O27" s="38">
        <v>1080</v>
      </c>
      <c r="P27" s="38">
        <v>0</v>
      </c>
      <c r="Q27" s="38">
        <f t="shared" si="6"/>
        <v>0</v>
      </c>
      <c r="R27" s="38">
        <v>0</v>
      </c>
      <c r="S27" s="38">
        <v>0</v>
      </c>
    </row>
    <row r="28" spans="1:19" s="34" customFormat="1" ht="19.5" customHeight="1">
      <c r="A28" s="36" t="s">
        <v>214</v>
      </c>
      <c r="B28" s="36" t="s">
        <v>84</v>
      </c>
      <c r="C28" s="37" t="s">
        <v>86</v>
      </c>
      <c r="D28" s="36" t="s">
        <v>215</v>
      </c>
      <c r="E28" s="38">
        <f t="shared" si="0"/>
        <v>1221891</v>
      </c>
      <c r="F28" s="38">
        <f t="shared" si="1"/>
        <v>1220811</v>
      </c>
      <c r="G28" s="38">
        <f t="shared" si="2"/>
        <v>1220811</v>
      </c>
      <c r="H28" s="39">
        <v>1220811</v>
      </c>
      <c r="I28" s="38">
        <v>0</v>
      </c>
      <c r="J28" s="38">
        <f t="shared" si="3"/>
        <v>0</v>
      </c>
      <c r="K28" s="38">
        <v>0</v>
      </c>
      <c r="L28" s="38">
        <v>0</v>
      </c>
      <c r="M28" s="38">
        <f t="shared" si="4"/>
        <v>1080</v>
      </c>
      <c r="N28" s="38">
        <f t="shared" si="5"/>
        <v>1080</v>
      </c>
      <c r="O28" s="38">
        <v>1080</v>
      </c>
      <c r="P28" s="38">
        <v>0</v>
      </c>
      <c r="Q28" s="38">
        <f t="shared" si="6"/>
        <v>0</v>
      </c>
      <c r="R28" s="38">
        <v>0</v>
      </c>
      <c r="S28" s="38">
        <v>0</v>
      </c>
    </row>
  </sheetData>
  <sheetProtection/>
  <mergeCells count="17">
    <mergeCell ref="A1:S2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  <mergeCell ref="A3:F3"/>
    <mergeCell ref="G3:Q3"/>
    <mergeCell ref="R3:S3"/>
    <mergeCell ref="A4:D4"/>
    <mergeCell ref="F4:L4"/>
    <mergeCell ref="M4:S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9"/>
  <sheetViews>
    <sheetView showGridLines="0" showZeros="0" zoomScalePageLayoutView="0" workbookViewId="0" topLeftCell="A1">
      <selection activeCell="I17" sqref="H17:I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69.66015625" style="0" customWidth="1"/>
    <col min="5" max="5" width="25.66015625" style="0" customWidth="1"/>
    <col min="6" max="113" width="19.5" style="0" customWidth="1"/>
  </cols>
  <sheetData>
    <row r="1" spans="1:113" ht="19.5" customHeight="1">
      <c r="A1" s="5"/>
      <c r="B1" s="6"/>
      <c r="C1" s="6"/>
      <c r="D1" s="6"/>
      <c r="DI1" s="7" t="s">
        <v>216</v>
      </c>
    </row>
    <row r="2" spans="1:113" ht="19.5" customHeight="1">
      <c r="A2" s="101" t="s">
        <v>217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107" t="s">
        <v>3</v>
      </c>
      <c r="B3" s="107"/>
      <c r="C3" s="107"/>
      <c r="D3" s="107" t="s">
        <v>218</v>
      </c>
      <c r="E3" s="31"/>
      <c r="F3" s="32"/>
      <c r="DI3" s="7" t="s">
        <v>5</v>
      </c>
    </row>
    <row r="4" spans="1:113" ht="16.5" customHeight="1">
      <c r="A4" s="153" t="s">
        <v>57</v>
      </c>
      <c r="B4" s="154"/>
      <c r="C4" s="154"/>
      <c r="D4" s="155"/>
      <c r="E4" s="160" t="s">
        <v>58</v>
      </c>
      <c r="F4" s="156" t="s">
        <v>219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156" t="s">
        <v>220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8"/>
      <c r="AV4" s="156" t="s">
        <v>221</v>
      </c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9"/>
      <c r="BH4" s="158"/>
      <c r="BI4" s="156" t="s">
        <v>222</v>
      </c>
      <c r="BJ4" s="157"/>
      <c r="BK4" s="157"/>
      <c r="BL4" s="157"/>
      <c r="BM4" s="158"/>
      <c r="BN4" s="156" t="s">
        <v>223</v>
      </c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8"/>
      <c r="CA4" s="156" t="s">
        <v>224</v>
      </c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8"/>
      <c r="CS4" s="112" t="s">
        <v>225</v>
      </c>
      <c r="CT4" s="113"/>
      <c r="CU4" s="114"/>
      <c r="CV4" s="112" t="s">
        <v>226</v>
      </c>
      <c r="CW4" s="113"/>
      <c r="CX4" s="113"/>
      <c r="CY4" s="113"/>
      <c r="CZ4" s="113"/>
      <c r="DA4" s="114"/>
      <c r="DB4" s="112" t="s">
        <v>227</v>
      </c>
      <c r="DC4" s="113"/>
      <c r="DD4" s="114"/>
      <c r="DE4" s="156" t="s">
        <v>228</v>
      </c>
      <c r="DF4" s="157"/>
      <c r="DG4" s="157"/>
      <c r="DH4" s="159"/>
      <c r="DI4" s="158"/>
    </row>
    <row r="5" spans="1:113" ht="15" customHeight="1">
      <c r="A5" s="115" t="s">
        <v>68</v>
      </c>
      <c r="B5" s="116"/>
      <c r="C5" s="117"/>
      <c r="D5" s="160" t="s">
        <v>229</v>
      </c>
      <c r="E5" s="111"/>
      <c r="F5" s="130" t="s">
        <v>73</v>
      </c>
      <c r="G5" s="130" t="s">
        <v>230</v>
      </c>
      <c r="H5" s="130" t="s">
        <v>231</v>
      </c>
      <c r="I5" s="130" t="s">
        <v>232</v>
      </c>
      <c r="J5" s="130" t="s">
        <v>233</v>
      </c>
      <c r="K5" s="130" t="s">
        <v>234</v>
      </c>
      <c r="L5" s="130" t="s">
        <v>235</v>
      </c>
      <c r="M5" s="130" t="s">
        <v>236</v>
      </c>
      <c r="N5" s="130" t="s">
        <v>237</v>
      </c>
      <c r="O5" s="130" t="s">
        <v>238</v>
      </c>
      <c r="P5" s="130" t="s">
        <v>239</v>
      </c>
      <c r="Q5" s="130" t="s">
        <v>240</v>
      </c>
      <c r="R5" s="130" t="s">
        <v>241</v>
      </c>
      <c r="S5" s="130" t="s">
        <v>242</v>
      </c>
      <c r="T5" s="130" t="s">
        <v>73</v>
      </c>
      <c r="U5" s="130" t="s">
        <v>243</v>
      </c>
      <c r="V5" s="130" t="s">
        <v>244</v>
      </c>
      <c r="W5" s="130" t="s">
        <v>245</v>
      </c>
      <c r="X5" s="130" t="s">
        <v>246</v>
      </c>
      <c r="Y5" s="130" t="s">
        <v>247</v>
      </c>
      <c r="Z5" s="130" t="s">
        <v>248</v>
      </c>
      <c r="AA5" s="130" t="s">
        <v>249</v>
      </c>
      <c r="AB5" s="130" t="s">
        <v>250</v>
      </c>
      <c r="AC5" s="130" t="s">
        <v>251</v>
      </c>
      <c r="AD5" s="130" t="s">
        <v>252</v>
      </c>
      <c r="AE5" s="130" t="s">
        <v>253</v>
      </c>
      <c r="AF5" s="130" t="s">
        <v>254</v>
      </c>
      <c r="AG5" s="130" t="s">
        <v>255</v>
      </c>
      <c r="AH5" s="130" t="s">
        <v>256</v>
      </c>
      <c r="AI5" s="130" t="s">
        <v>257</v>
      </c>
      <c r="AJ5" s="130" t="s">
        <v>258</v>
      </c>
      <c r="AK5" s="130" t="s">
        <v>259</v>
      </c>
      <c r="AL5" s="130" t="s">
        <v>260</v>
      </c>
      <c r="AM5" s="130" t="s">
        <v>261</v>
      </c>
      <c r="AN5" s="130" t="s">
        <v>262</v>
      </c>
      <c r="AO5" s="130" t="s">
        <v>263</v>
      </c>
      <c r="AP5" s="130" t="s">
        <v>264</v>
      </c>
      <c r="AQ5" s="130" t="s">
        <v>265</v>
      </c>
      <c r="AR5" s="130" t="s">
        <v>266</v>
      </c>
      <c r="AS5" s="130" t="s">
        <v>267</v>
      </c>
      <c r="AT5" s="130" t="s">
        <v>268</v>
      </c>
      <c r="AU5" s="130" t="s">
        <v>269</v>
      </c>
      <c r="AV5" s="130" t="s">
        <v>73</v>
      </c>
      <c r="AW5" s="130" t="s">
        <v>270</v>
      </c>
      <c r="AX5" s="130" t="s">
        <v>271</v>
      </c>
      <c r="AY5" s="130" t="s">
        <v>272</v>
      </c>
      <c r="AZ5" s="130" t="s">
        <v>273</v>
      </c>
      <c r="BA5" s="130" t="s">
        <v>274</v>
      </c>
      <c r="BB5" s="130" t="s">
        <v>275</v>
      </c>
      <c r="BC5" s="130" t="s">
        <v>276</v>
      </c>
      <c r="BD5" s="130" t="s">
        <v>277</v>
      </c>
      <c r="BE5" s="130" t="s">
        <v>278</v>
      </c>
      <c r="BF5" s="120" t="s">
        <v>279</v>
      </c>
      <c r="BG5" s="161" t="s">
        <v>280</v>
      </c>
      <c r="BH5" s="118" t="s">
        <v>281</v>
      </c>
      <c r="BI5" s="120" t="s">
        <v>73</v>
      </c>
      <c r="BJ5" s="120" t="s">
        <v>282</v>
      </c>
      <c r="BK5" s="120" t="s">
        <v>283</v>
      </c>
      <c r="BL5" s="120" t="s">
        <v>284</v>
      </c>
      <c r="BM5" s="120" t="s">
        <v>285</v>
      </c>
      <c r="BN5" s="130" t="s">
        <v>73</v>
      </c>
      <c r="BO5" s="130" t="s">
        <v>286</v>
      </c>
      <c r="BP5" s="130" t="s">
        <v>287</v>
      </c>
      <c r="BQ5" s="130" t="s">
        <v>288</v>
      </c>
      <c r="BR5" s="130" t="s">
        <v>289</v>
      </c>
      <c r="BS5" s="130" t="s">
        <v>290</v>
      </c>
      <c r="BT5" s="130" t="s">
        <v>291</v>
      </c>
      <c r="BU5" s="130" t="s">
        <v>292</v>
      </c>
      <c r="BV5" s="130" t="s">
        <v>293</v>
      </c>
      <c r="BW5" s="130" t="s">
        <v>294</v>
      </c>
      <c r="BX5" s="164" t="s">
        <v>295</v>
      </c>
      <c r="BY5" s="164" t="s">
        <v>296</v>
      </c>
      <c r="BZ5" s="130" t="s">
        <v>297</v>
      </c>
      <c r="CA5" s="130" t="s">
        <v>73</v>
      </c>
      <c r="CB5" s="130" t="s">
        <v>286</v>
      </c>
      <c r="CC5" s="130" t="s">
        <v>287</v>
      </c>
      <c r="CD5" s="130" t="s">
        <v>288</v>
      </c>
      <c r="CE5" s="130" t="s">
        <v>289</v>
      </c>
      <c r="CF5" s="130" t="s">
        <v>290</v>
      </c>
      <c r="CG5" s="130" t="s">
        <v>291</v>
      </c>
      <c r="CH5" s="130" t="s">
        <v>292</v>
      </c>
      <c r="CI5" s="130" t="s">
        <v>298</v>
      </c>
      <c r="CJ5" s="130" t="s">
        <v>299</v>
      </c>
      <c r="CK5" s="130" t="s">
        <v>300</v>
      </c>
      <c r="CL5" s="130" t="s">
        <v>301</v>
      </c>
      <c r="CM5" s="130" t="s">
        <v>293</v>
      </c>
      <c r="CN5" s="130" t="s">
        <v>294</v>
      </c>
      <c r="CO5" s="130" t="s">
        <v>302</v>
      </c>
      <c r="CP5" s="164" t="s">
        <v>295</v>
      </c>
      <c r="CQ5" s="164" t="s">
        <v>296</v>
      </c>
      <c r="CR5" s="130" t="s">
        <v>303</v>
      </c>
      <c r="CS5" s="164" t="s">
        <v>73</v>
      </c>
      <c r="CT5" s="164" t="s">
        <v>304</v>
      </c>
      <c r="CU5" s="130" t="s">
        <v>305</v>
      </c>
      <c r="CV5" s="164" t="s">
        <v>73</v>
      </c>
      <c r="CW5" s="164" t="s">
        <v>304</v>
      </c>
      <c r="CX5" s="130" t="s">
        <v>306</v>
      </c>
      <c r="CY5" s="164" t="s">
        <v>307</v>
      </c>
      <c r="CZ5" s="164" t="s">
        <v>308</v>
      </c>
      <c r="DA5" s="120" t="s">
        <v>305</v>
      </c>
      <c r="DB5" s="164" t="s">
        <v>73</v>
      </c>
      <c r="DC5" s="164" t="s">
        <v>227</v>
      </c>
      <c r="DD5" s="164" t="s">
        <v>309</v>
      </c>
      <c r="DE5" s="130" t="s">
        <v>73</v>
      </c>
      <c r="DF5" s="130" t="s">
        <v>310</v>
      </c>
      <c r="DG5" s="120" t="s">
        <v>311</v>
      </c>
      <c r="DH5" s="161" t="s">
        <v>312</v>
      </c>
      <c r="DI5" s="166" t="s">
        <v>228</v>
      </c>
    </row>
    <row r="6" spans="1:113" ht="21.75" customHeight="1">
      <c r="A6" s="11" t="s">
        <v>78</v>
      </c>
      <c r="B6" s="10" t="s">
        <v>79</v>
      </c>
      <c r="C6" s="12" t="s">
        <v>80</v>
      </c>
      <c r="D6" s="119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19"/>
      <c r="BG6" s="162"/>
      <c r="BH6" s="163"/>
      <c r="BI6" s="119"/>
      <c r="BJ6" s="119"/>
      <c r="BK6" s="119"/>
      <c r="BL6" s="119"/>
      <c r="BM6" s="119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65"/>
      <c r="BY6" s="165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65"/>
      <c r="CQ6" s="165"/>
      <c r="CR6" s="122"/>
      <c r="CS6" s="165"/>
      <c r="CT6" s="165"/>
      <c r="CU6" s="122"/>
      <c r="CV6" s="165"/>
      <c r="CW6" s="165"/>
      <c r="CX6" s="122"/>
      <c r="CY6" s="165"/>
      <c r="CZ6" s="165"/>
      <c r="DA6" s="119"/>
      <c r="DB6" s="165"/>
      <c r="DC6" s="165"/>
      <c r="DD6" s="165"/>
      <c r="DE6" s="122"/>
      <c r="DF6" s="122"/>
      <c r="DG6" s="119"/>
      <c r="DH6" s="162"/>
      <c r="DI6" s="167"/>
    </row>
    <row r="7" spans="1:113" ht="19.5" customHeight="1">
      <c r="A7" s="27" t="s">
        <v>4</v>
      </c>
      <c r="B7" s="27" t="s">
        <v>4</v>
      </c>
      <c r="C7" s="27" t="s">
        <v>4</v>
      </c>
      <c r="D7" s="13" t="s">
        <v>58</v>
      </c>
      <c r="E7" s="23">
        <f aca="true" t="shared" si="0" ref="E7:E29">SUM(F7,T7,AV7,BI7,BN7,CA7,CS7,CV7,DB7,DE7)</f>
        <v>7775920.609999999</v>
      </c>
      <c r="F7" s="24">
        <f aca="true" t="shared" si="1" ref="F7:F29">SUM(G7:S7)</f>
        <v>4578804.9399999995</v>
      </c>
      <c r="G7" s="24">
        <v>1531236</v>
      </c>
      <c r="H7" s="24">
        <v>660564</v>
      </c>
      <c r="I7" s="24">
        <v>65118</v>
      </c>
      <c r="J7" s="24">
        <v>0</v>
      </c>
      <c r="K7" s="24">
        <v>703656</v>
      </c>
      <c r="L7" s="24">
        <v>461309.04</v>
      </c>
      <c r="M7" s="24">
        <v>0</v>
      </c>
      <c r="N7" s="24">
        <v>230653.52</v>
      </c>
      <c r="O7" s="25">
        <v>0</v>
      </c>
      <c r="P7" s="25">
        <v>24565.38</v>
      </c>
      <c r="Q7" s="25">
        <v>282936</v>
      </c>
      <c r="R7" s="25">
        <v>0</v>
      </c>
      <c r="S7" s="25">
        <v>618767</v>
      </c>
      <c r="T7" s="25">
        <f aca="true" t="shared" si="2" ref="T7:T29">SUM(U7:AU7)</f>
        <v>1976304.67</v>
      </c>
      <c r="U7" s="25">
        <v>880510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510000</v>
      </c>
      <c r="AG7" s="25">
        <v>0</v>
      </c>
      <c r="AH7" s="25">
        <v>42690</v>
      </c>
      <c r="AI7" s="25">
        <v>20000</v>
      </c>
      <c r="AJ7" s="25">
        <v>32300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18976.75</v>
      </c>
      <c r="AQ7" s="25">
        <v>31627.92</v>
      </c>
      <c r="AR7" s="25">
        <v>0</v>
      </c>
      <c r="AS7" s="25">
        <v>131400</v>
      </c>
      <c r="AT7" s="25">
        <v>0</v>
      </c>
      <c r="AU7" s="25">
        <v>308800</v>
      </c>
      <c r="AV7" s="25">
        <f aca="true" t="shared" si="3" ref="AV7:AV29">SUM(AW7:BH7)</f>
        <v>1220811</v>
      </c>
      <c r="AW7" s="25">
        <v>0</v>
      </c>
      <c r="AX7" s="25">
        <v>0</v>
      </c>
      <c r="AY7" s="25">
        <v>0</v>
      </c>
      <c r="AZ7" s="25">
        <v>0</v>
      </c>
      <c r="BA7" s="25">
        <v>1220811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 t="s">
        <v>313</v>
      </c>
      <c r="BH7" s="25">
        <v>0</v>
      </c>
      <c r="BI7" s="25">
        <f aca="true" t="shared" si="4" ref="BI7:BI29">SUM(BJ7:BM7)</f>
        <v>0</v>
      </c>
      <c r="BJ7" s="25">
        <v>0</v>
      </c>
      <c r="BK7" s="25">
        <v>0</v>
      </c>
      <c r="BL7" s="25">
        <v>0</v>
      </c>
      <c r="BM7" s="25">
        <v>0</v>
      </c>
      <c r="BN7" s="25">
        <f aca="true" t="shared" si="5" ref="BN7:BN29">SUM(BO7:BZ7)</f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0</v>
      </c>
      <c r="BZ7" s="25">
        <v>0</v>
      </c>
      <c r="CA7" s="25">
        <f aca="true" t="shared" si="6" ref="CA7:CA29">SUM(CB7:CN7)</f>
        <v>0</v>
      </c>
      <c r="CB7" s="25">
        <v>0</v>
      </c>
      <c r="CC7" s="25">
        <v>0</v>
      </c>
      <c r="CD7" s="25">
        <v>0</v>
      </c>
      <c r="CE7" s="25">
        <v>0</v>
      </c>
      <c r="CF7" s="25">
        <v>0</v>
      </c>
      <c r="CG7" s="25">
        <v>0</v>
      </c>
      <c r="CH7" s="25">
        <v>0</v>
      </c>
      <c r="CI7" s="25">
        <v>0</v>
      </c>
      <c r="CJ7" s="25">
        <v>0</v>
      </c>
      <c r="CK7" s="25">
        <v>0</v>
      </c>
      <c r="CL7" s="25">
        <v>0</v>
      </c>
      <c r="CM7" s="25">
        <v>0</v>
      </c>
      <c r="CN7" s="25">
        <v>0</v>
      </c>
      <c r="CO7" s="25">
        <f aca="true" t="shared" si="7" ref="CO7:CO29">SUM(CP7:CR7)</f>
        <v>0</v>
      </c>
      <c r="CP7" s="25">
        <v>0</v>
      </c>
      <c r="CQ7" s="25">
        <v>0</v>
      </c>
      <c r="CR7" s="25">
        <v>0</v>
      </c>
      <c r="CS7" s="25">
        <f aca="true" t="shared" si="8" ref="CS7:CS29">SUM(CT7,CU7)</f>
        <v>0</v>
      </c>
      <c r="CT7" s="25">
        <v>0</v>
      </c>
      <c r="CU7" s="25">
        <v>0</v>
      </c>
      <c r="CV7" s="25">
        <f aca="true" t="shared" si="9" ref="CV7:CV29">SUM(CW7:DA7)</f>
        <v>0</v>
      </c>
      <c r="CW7" s="25">
        <v>0</v>
      </c>
      <c r="CX7" s="25">
        <v>0</v>
      </c>
      <c r="CY7" s="25">
        <v>0</v>
      </c>
      <c r="CZ7" s="25">
        <v>0</v>
      </c>
      <c r="DA7" s="25">
        <v>0</v>
      </c>
      <c r="DB7" s="25">
        <f aca="true" t="shared" si="10" ref="DB7:DB29">SUM(DC7,DD7)</f>
        <v>0</v>
      </c>
      <c r="DC7" s="25">
        <v>0</v>
      </c>
      <c r="DD7" s="25">
        <v>0</v>
      </c>
      <c r="DE7" s="25">
        <f aca="true" t="shared" si="11" ref="DE7:DE29">SUM(DF7:DI7)</f>
        <v>0</v>
      </c>
      <c r="DF7" s="25">
        <v>0</v>
      </c>
      <c r="DG7" s="25">
        <v>0</v>
      </c>
      <c r="DH7" s="33">
        <v>0</v>
      </c>
      <c r="DI7" s="16">
        <v>0</v>
      </c>
    </row>
    <row r="8" spans="1:113" ht="19.5" customHeight="1">
      <c r="A8" s="27" t="s">
        <v>4</v>
      </c>
      <c r="B8" s="27" t="s">
        <v>4</v>
      </c>
      <c r="C8" s="27" t="s">
        <v>4</v>
      </c>
      <c r="D8" s="13" t="s">
        <v>0</v>
      </c>
      <c r="E8" s="23">
        <f t="shared" si="0"/>
        <v>7775920.609999999</v>
      </c>
      <c r="F8" s="24">
        <f t="shared" si="1"/>
        <v>4578804.9399999995</v>
      </c>
      <c r="G8" s="24">
        <v>1531236</v>
      </c>
      <c r="H8" s="24">
        <v>660564</v>
      </c>
      <c r="I8" s="24">
        <v>65118</v>
      </c>
      <c r="J8" s="24">
        <v>0</v>
      </c>
      <c r="K8" s="24">
        <v>703656</v>
      </c>
      <c r="L8" s="24">
        <v>461309.04</v>
      </c>
      <c r="M8" s="24">
        <v>0</v>
      </c>
      <c r="N8" s="24">
        <v>230653.52</v>
      </c>
      <c r="O8" s="25">
        <v>0</v>
      </c>
      <c r="P8" s="25">
        <v>24565.38</v>
      </c>
      <c r="Q8" s="25">
        <v>282936</v>
      </c>
      <c r="R8" s="25">
        <v>0</v>
      </c>
      <c r="S8" s="25">
        <v>618767</v>
      </c>
      <c r="T8" s="25">
        <f t="shared" si="2"/>
        <v>1976304.67</v>
      </c>
      <c r="U8" s="25">
        <v>880510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510000</v>
      </c>
      <c r="AG8" s="25">
        <v>0</v>
      </c>
      <c r="AH8" s="25">
        <v>42690</v>
      </c>
      <c r="AI8" s="25">
        <v>20000</v>
      </c>
      <c r="AJ8" s="25">
        <v>32300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18976.75</v>
      </c>
      <c r="AQ8" s="25">
        <v>31627.92</v>
      </c>
      <c r="AR8" s="25">
        <v>0</v>
      </c>
      <c r="AS8" s="25">
        <v>131400</v>
      </c>
      <c r="AT8" s="25">
        <v>0</v>
      </c>
      <c r="AU8" s="25">
        <v>308800</v>
      </c>
      <c r="AV8" s="25">
        <f t="shared" si="3"/>
        <v>1220811</v>
      </c>
      <c r="AW8" s="25">
        <v>0</v>
      </c>
      <c r="AX8" s="25">
        <v>0</v>
      </c>
      <c r="AY8" s="25">
        <v>0</v>
      </c>
      <c r="AZ8" s="25">
        <v>0</v>
      </c>
      <c r="BA8" s="25">
        <v>1220811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 t="s">
        <v>313</v>
      </c>
      <c r="BH8" s="25">
        <v>0</v>
      </c>
      <c r="BI8" s="25">
        <f t="shared" si="4"/>
        <v>0</v>
      </c>
      <c r="BJ8" s="25">
        <v>0</v>
      </c>
      <c r="BK8" s="25">
        <v>0</v>
      </c>
      <c r="BL8" s="25">
        <v>0</v>
      </c>
      <c r="BM8" s="25">
        <v>0</v>
      </c>
      <c r="BN8" s="25">
        <f t="shared" si="5"/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f t="shared" si="6"/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0</v>
      </c>
      <c r="CO8" s="25">
        <f t="shared" si="7"/>
        <v>0</v>
      </c>
      <c r="CP8" s="25">
        <v>0</v>
      </c>
      <c r="CQ8" s="25">
        <v>0</v>
      </c>
      <c r="CR8" s="25">
        <v>0</v>
      </c>
      <c r="CS8" s="25">
        <f t="shared" si="8"/>
        <v>0</v>
      </c>
      <c r="CT8" s="25">
        <v>0</v>
      </c>
      <c r="CU8" s="25">
        <v>0</v>
      </c>
      <c r="CV8" s="25">
        <f t="shared" si="9"/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f t="shared" si="10"/>
        <v>0</v>
      </c>
      <c r="DC8" s="25">
        <v>0</v>
      </c>
      <c r="DD8" s="25">
        <v>0</v>
      </c>
      <c r="DE8" s="25">
        <f t="shared" si="11"/>
        <v>0</v>
      </c>
      <c r="DF8" s="25">
        <v>0</v>
      </c>
      <c r="DG8" s="25">
        <v>0</v>
      </c>
      <c r="DH8" s="33">
        <v>0</v>
      </c>
      <c r="DI8" s="16">
        <v>0</v>
      </c>
    </row>
    <row r="9" spans="1:113" ht="19.5" customHeight="1">
      <c r="A9" s="27" t="s">
        <v>4</v>
      </c>
      <c r="B9" s="27" t="s">
        <v>4</v>
      </c>
      <c r="C9" s="27" t="s">
        <v>4</v>
      </c>
      <c r="D9" s="13" t="s">
        <v>82</v>
      </c>
      <c r="E9" s="23">
        <f t="shared" si="0"/>
        <v>7775920.609999999</v>
      </c>
      <c r="F9" s="24">
        <f t="shared" si="1"/>
        <v>4578804.9399999995</v>
      </c>
      <c r="G9" s="24">
        <v>1531236</v>
      </c>
      <c r="H9" s="24">
        <v>660564</v>
      </c>
      <c r="I9" s="24">
        <v>65118</v>
      </c>
      <c r="J9" s="24">
        <v>0</v>
      </c>
      <c r="K9" s="24">
        <v>703656</v>
      </c>
      <c r="L9" s="24">
        <v>461309.04</v>
      </c>
      <c r="M9" s="24">
        <v>0</v>
      </c>
      <c r="N9" s="24">
        <v>230653.52</v>
      </c>
      <c r="O9" s="25">
        <v>0</v>
      </c>
      <c r="P9" s="25">
        <v>24565.38</v>
      </c>
      <c r="Q9" s="25">
        <v>282936</v>
      </c>
      <c r="R9" s="25">
        <v>0</v>
      </c>
      <c r="S9" s="25">
        <v>618767</v>
      </c>
      <c r="T9" s="25">
        <f t="shared" si="2"/>
        <v>1976304.67</v>
      </c>
      <c r="U9" s="25">
        <v>880510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510000</v>
      </c>
      <c r="AG9" s="25">
        <v>0</v>
      </c>
      <c r="AH9" s="25">
        <v>42690</v>
      </c>
      <c r="AI9" s="25">
        <v>20000</v>
      </c>
      <c r="AJ9" s="25">
        <v>32300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18976.75</v>
      </c>
      <c r="AQ9" s="25">
        <v>31627.92</v>
      </c>
      <c r="AR9" s="25">
        <v>0</v>
      </c>
      <c r="AS9" s="25">
        <v>131400</v>
      </c>
      <c r="AT9" s="25">
        <v>0</v>
      </c>
      <c r="AU9" s="25">
        <v>308800</v>
      </c>
      <c r="AV9" s="25">
        <f t="shared" si="3"/>
        <v>1220811</v>
      </c>
      <c r="AW9" s="25">
        <v>0</v>
      </c>
      <c r="AX9" s="25">
        <v>0</v>
      </c>
      <c r="AY9" s="25">
        <v>0</v>
      </c>
      <c r="AZ9" s="25">
        <v>0</v>
      </c>
      <c r="BA9" s="25">
        <v>1220811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 t="s">
        <v>313</v>
      </c>
      <c r="BH9" s="25">
        <v>0</v>
      </c>
      <c r="BI9" s="25">
        <f t="shared" si="4"/>
        <v>0</v>
      </c>
      <c r="BJ9" s="25">
        <v>0</v>
      </c>
      <c r="BK9" s="25">
        <v>0</v>
      </c>
      <c r="BL9" s="25">
        <v>0</v>
      </c>
      <c r="BM9" s="25">
        <v>0</v>
      </c>
      <c r="BN9" s="25">
        <f t="shared" si="5"/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f t="shared" si="6"/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f t="shared" si="7"/>
        <v>0</v>
      </c>
      <c r="CP9" s="25">
        <v>0</v>
      </c>
      <c r="CQ9" s="25">
        <v>0</v>
      </c>
      <c r="CR9" s="25">
        <v>0</v>
      </c>
      <c r="CS9" s="25">
        <f t="shared" si="8"/>
        <v>0</v>
      </c>
      <c r="CT9" s="25">
        <v>0</v>
      </c>
      <c r="CU9" s="25">
        <v>0</v>
      </c>
      <c r="CV9" s="25">
        <f t="shared" si="9"/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>
        <f t="shared" si="10"/>
        <v>0</v>
      </c>
      <c r="DC9" s="25">
        <v>0</v>
      </c>
      <c r="DD9" s="25">
        <v>0</v>
      </c>
      <c r="DE9" s="25">
        <f t="shared" si="11"/>
        <v>0</v>
      </c>
      <c r="DF9" s="25">
        <v>0</v>
      </c>
      <c r="DG9" s="25">
        <v>0</v>
      </c>
      <c r="DH9" s="33">
        <v>0</v>
      </c>
      <c r="DI9" s="16">
        <v>0</v>
      </c>
    </row>
    <row r="10" spans="1:113" ht="19.5" customHeight="1">
      <c r="A10" s="27" t="s">
        <v>83</v>
      </c>
      <c r="B10" s="27" t="s">
        <v>84</v>
      </c>
      <c r="C10" s="27" t="s">
        <v>85</v>
      </c>
      <c r="D10" s="13" t="s">
        <v>87</v>
      </c>
      <c r="E10" s="23">
        <f t="shared" si="0"/>
        <v>25500</v>
      </c>
      <c r="F10" s="24">
        <f t="shared" si="1"/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f t="shared" si="2"/>
        <v>25500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25500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f t="shared" si="3"/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 t="s">
        <v>313</v>
      </c>
      <c r="BH10" s="25">
        <v>0</v>
      </c>
      <c r="BI10" s="25">
        <f t="shared" si="4"/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f t="shared" si="5"/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f t="shared" si="6"/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f t="shared" si="7"/>
        <v>0</v>
      </c>
      <c r="CP10" s="25">
        <v>0</v>
      </c>
      <c r="CQ10" s="25">
        <v>0</v>
      </c>
      <c r="CR10" s="25">
        <v>0</v>
      </c>
      <c r="CS10" s="25">
        <f t="shared" si="8"/>
        <v>0</v>
      </c>
      <c r="CT10" s="25">
        <v>0</v>
      </c>
      <c r="CU10" s="25">
        <v>0</v>
      </c>
      <c r="CV10" s="25">
        <f t="shared" si="9"/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f t="shared" si="10"/>
        <v>0</v>
      </c>
      <c r="DC10" s="25">
        <v>0</v>
      </c>
      <c r="DD10" s="25">
        <v>0</v>
      </c>
      <c r="DE10" s="25">
        <f t="shared" si="11"/>
        <v>0</v>
      </c>
      <c r="DF10" s="25">
        <v>0</v>
      </c>
      <c r="DG10" s="25">
        <v>0</v>
      </c>
      <c r="DH10" s="33">
        <v>0</v>
      </c>
      <c r="DI10" s="16">
        <v>0</v>
      </c>
    </row>
    <row r="11" spans="1:113" ht="19.5" customHeight="1">
      <c r="A11" s="27" t="s">
        <v>83</v>
      </c>
      <c r="B11" s="27" t="s">
        <v>84</v>
      </c>
      <c r="C11" s="27" t="s">
        <v>88</v>
      </c>
      <c r="D11" s="13" t="s">
        <v>89</v>
      </c>
      <c r="E11" s="23">
        <f t="shared" si="0"/>
        <v>10000</v>
      </c>
      <c r="F11" s="24">
        <f t="shared" si="1"/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f t="shared" si="2"/>
        <v>10000</v>
      </c>
      <c r="U11" s="25">
        <v>10000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f t="shared" si="3"/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 t="s">
        <v>313</v>
      </c>
      <c r="BH11" s="25">
        <v>0</v>
      </c>
      <c r="BI11" s="25">
        <f t="shared" si="4"/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f t="shared" si="5"/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f t="shared" si="6"/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f t="shared" si="7"/>
        <v>0</v>
      </c>
      <c r="CP11" s="25">
        <v>0</v>
      </c>
      <c r="CQ11" s="25">
        <v>0</v>
      </c>
      <c r="CR11" s="25">
        <v>0</v>
      </c>
      <c r="CS11" s="25">
        <f t="shared" si="8"/>
        <v>0</v>
      </c>
      <c r="CT11" s="25">
        <v>0</v>
      </c>
      <c r="CU11" s="25">
        <v>0</v>
      </c>
      <c r="CV11" s="25">
        <f t="shared" si="9"/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f t="shared" si="10"/>
        <v>0</v>
      </c>
      <c r="DC11" s="25">
        <v>0</v>
      </c>
      <c r="DD11" s="25">
        <v>0</v>
      </c>
      <c r="DE11" s="25">
        <f t="shared" si="11"/>
        <v>0</v>
      </c>
      <c r="DF11" s="25">
        <v>0</v>
      </c>
      <c r="DG11" s="25">
        <v>0</v>
      </c>
      <c r="DH11" s="33">
        <v>0</v>
      </c>
      <c r="DI11" s="16">
        <v>0</v>
      </c>
    </row>
    <row r="12" spans="1:113" ht="19.5" customHeight="1">
      <c r="A12" s="27" t="s">
        <v>83</v>
      </c>
      <c r="B12" s="27" t="s">
        <v>84</v>
      </c>
      <c r="C12" s="27" t="s">
        <v>90</v>
      </c>
      <c r="D12" s="13" t="s">
        <v>91</v>
      </c>
      <c r="E12" s="23">
        <f t="shared" si="0"/>
        <v>5000</v>
      </c>
      <c r="F12" s="24">
        <f t="shared" si="1"/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f t="shared" si="2"/>
        <v>5000</v>
      </c>
      <c r="U12" s="25">
        <v>5000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f t="shared" si="3"/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 t="s">
        <v>313</v>
      </c>
      <c r="BH12" s="25">
        <v>0</v>
      </c>
      <c r="BI12" s="25">
        <f t="shared" si="4"/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f t="shared" si="5"/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f t="shared" si="6"/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f t="shared" si="7"/>
        <v>0</v>
      </c>
      <c r="CP12" s="25">
        <v>0</v>
      </c>
      <c r="CQ12" s="25">
        <v>0</v>
      </c>
      <c r="CR12" s="25">
        <v>0</v>
      </c>
      <c r="CS12" s="25">
        <f t="shared" si="8"/>
        <v>0</v>
      </c>
      <c r="CT12" s="25">
        <v>0</v>
      </c>
      <c r="CU12" s="25">
        <v>0</v>
      </c>
      <c r="CV12" s="25">
        <f t="shared" si="9"/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f t="shared" si="10"/>
        <v>0</v>
      </c>
      <c r="DC12" s="25">
        <v>0</v>
      </c>
      <c r="DD12" s="25">
        <v>0</v>
      </c>
      <c r="DE12" s="25">
        <f t="shared" si="11"/>
        <v>0</v>
      </c>
      <c r="DF12" s="25">
        <v>0</v>
      </c>
      <c r="DG12" s="25">
        <v>0</v>
      </c>
      <c r="DH12" s="33">
        <v>0</v>
      </c>
      <c r="DI12" s="16">
        <v>0</v>
      </c>
    </row>
    <row r="13" spans="1:113" ht="19.5" customHeight="1">
      <c r="A13" s="27" t="s">
        <v>83</v>
      </c>
      <c r="B13" s="27" t="s">
        <v>92</v>
      </c>
      <c r="C13" s="27" t="s">
        <v>84</v>
      </c>
      <c r="D13" s="13" t="s">
        <v>93</v>
      </c>
      <c r="E13" s="23">
        <f t="shared" si="0"/>
        <v>2039076.51</v>
      </c>
      <c r="F13" s="24">
        <f t="shared" si="1"/>
        <v>1609473.75</v>
      </c>
      <c r="G13" s="24">
        <v>645816</v>
      </c>
      <c r="H13" s="24">
        <v>537324</v>
      </c>
      <c r="I13" s="24">
        <v>65118</v>
      </c>
      <c r="J13" s="24">
        <v>0</v>
      </c>
      <c r="K13" s="24">
        <v>24660</v>
      </c>
      <c r="L13" s="24">
        <v>0</v>
      </c>
      <c r="M13" s="24">
        <v>0</v>
      </c>
      <c r="N13" s="24">
        <v>0</v>
      </c>
      <c r="O13" s="25">
        <v>0</v>
      </c>
      <c r="P13" s="25">
        <v>7030.75</v>
      </c>
      <c r="Q13" s="25">
        <v>0</v>
      </c>
      <c r="R13" s="25">
        <v>0</v>
      </c>
      <c r="S13" s="25">
        <v>329525</v>
      </c>
      <c r="T13" s="25">
        <f t="shared" si="2"/>
        <v>390722.76</v>
      </c>
      <c r="U13" s="25">
        <v>148510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17190</v>
      </c>
      <c r="AI13" s="25">
        <v>20000</v>
      </c>
      <c r="AJ13" s="25">
        <v>32300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7996.04</v>
      </c>
      <c r="AQ13" s="25">
        <v>13326.72</v>
      </c>
      <c r="AR13" s="25">
        <v>0</v>
      </c>
      <c r="AS13" s="25">
        <v>131400</v>
      </c>
      <c r="AT13" s="25">
        <v>0</v>
      </c>
      <c r="AU13" s="25">
        <v>20000</v>
      </c>
      <c r="AV13" s="25">
        <f t="shared" si="3"/>
        <v>38880</v>
      </c>
      <c r="AW13" s="25">
        <v>0</v>
      </c>
      <c r="AX13" s="25">
        <v>0</v>
      </c>
      <c r="AY13" s="25">
        <v>0</v>
      </c>
      <c r="AZ13" s="25">
        <v>0</v>
      </c>
      <c r="BA13" s="25">
        <v>38880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 t="s">
        <v>313</v>
      </c>
      <c r="BH13" s="25">
        <v>0</v>
      </c>
      <c r="BI13" s="25">
        <f t="shared" si="4"/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f t="shared" si="5"/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f t="shared" si="6"/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f t="shared" si="7"/>
        <v>0</v>
      </c>
      <c r="CP13" s="25">
        <v>0</v>
      </c>
      <c r="CQ13" s="25">
        <v>0</v>
      </c>
      <c r="CR13" s="25">
        <v>0</v>
      </c>
      <c r="CS13" s="25">
        <f t="shared" si="8"/>
        <v>0</v>
      </c>
      <c r="CT13" s="25">
        <v>0</v>
      </c>
      <c r="CU13" s="25">
        <v>0</v>
      </c>
      <c r="CV13" s="25">
        <f t="shared" si="9"/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f t="shared" si="10"/>
        <v>0</v>
      </c>
      <c r="DC13" s="25">
        <v>0</v>
      </c>
      <c r="DD13" s="25">
        <v>0</v>
      </c>
      <c r="DE13" s="25">
        <f t="shared" si="11"/>
        <v>0</v>
      </c>
      <c r="DF13" s="25">
        <v>0</v>
      </c>
      <c r="DG13" s="25">
        <v>0</v>
      </c>
      <c r="DH13" s="33">
        <v>0</v>
      </c>
      <c r="DI13" s="16">
        <v>0</v>
      </c>
    </row>
    <row r="14" spans="1:113" ht="19.5" customHeight="1">
      <c r="A14" s="27" t="s">
        <v>83</v>
      </c>
      <c r="B14" s="27" t="s">
        <v>92</v>
      </c>
      <c r="C14" s="27" t="s">
        <v>94</v>
      </c>
      <c r="D14" s="13" t="s">
        <v>95</v>
      </c>
      <c r="E14" s="23">
        <f t="shared" si="0"/>
        <v>71900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f t="shared" si="2"/>
        <v>71900</v>
      </c>
      <c r="U14" s="25">
        <v>26000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45900</v>
      </c>
      <c r="AV14" s="25">
        <f t="shared" si="3"/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 t="s">
        <v>313</v>
      </c>
      <c r="BH14" s="25">
        <v>0</v>
      </c>
      <c r="BI14" s="25">
        <f t="shared" si="4"/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f t="shared" si="5"/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f t="shared" si="6"/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f t="shared" si="7"/>
        <v>0</v>
      </c>
      <c r="CP14" s="25">
        <v>0</v>
      </c>
      <c r="CQ14" s="25">
        <v>0</v>
      </c>
      <c r="CR14" s="25">
        <v>0</v>
      </c>
      <c r="CS14" s="25">
        <f t="shared" si="8"/>
        <v>0</v>
      </c>
      <c r="CT14" s="25">
        <v>0</v>
      </c>
      <c r="CU14" s="25">
        <v>0</v>
      </c>
      <c r="CV14" s="25">
        <f t="shared" si="9"/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f t="shared" si="10"/>
        <v>0</v>
      </c>
      <c r="DC14" s="25">
        <v>0</v>
      </c>
      <c r="DD14" s="25">
        <v>0</v>
      </c>
      <c r="DE14" s="25">
        <f t="shared" si="11"/>
        <v>0</v>
      </c>
      <c r="DF14" s="25">
        <v>0</v>
      </c>
      <c r="DG14" s="25">
        <v>0</v>
      </c>
      <c r="DH14" s="33">
        <v>0</v>
      </c>
      <c r="DI14" s="16">
        <v>0</v>
      </c>
    </row>
    <row r="15" spans="1:113" ht="19.5" customHeight="1">
      <c r="A15" s="27" t="s">
        <v>83</v>
      </c>
      <c r="B15" s="27" t="s">
        <v>92</v>
      </c>
      <c r="C15" s="27" t="s">
        <v>88</v>
      </c>
      <c r="D15" s="13" t="s">
        <v>96</v>
      </c>
      <c r="E15" s="23">
        <f t="shared" si="0"/>
        <v>5000</v>
      </c>
      <c r="F15" s="24">
        <f t="shared" si="1"/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f t="shared" si="2"/>
        <v>5000</v>
      </c>
      <c r="U15" s="25">
        <v>5000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f t="shared" si="3"/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 t="s">
        <v>313</v>
      </c>
      <c r="BH15" s="25">
        <v>0</v>
      </c>
      <c r="BI15" s="25">
        <f t="shared" si="4"/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f t="shared" si="5"/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f t="shared" si="6"/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f t="shared" si="7"/>
        <v>0</v>
      </c>
      <c r="CP15" s="25">
        <v>0</v>
      </c>
      <c r="CQ15" s="25">
        <v>0</v>
      </c>
      <c r="CR15" s="25">
        <v>0</v>
      </c>
      <c r="CS15" s="25">
        <f t="shared" si="8"/>
        <v>0</v>
      </c>
      <c r="CT15" s="25">
        <v>0</v>
      </c>
      <c r="CU15" s="25">
        <v>0</v>
      </c>
      <c r="CV15" s="25">
        <f t="shared" si="9"/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f t="shared" si="10"/>
        <v>0</v>
      </c>
      <c r="DC15" s="25">
        <v>0</v>
      </c>
      <c r="DD15" s="25">
        <v>0</v>
      </c>
      <c r="DE15" s="25">
        <f t="shared" si="11"/>
        <v>0</v>
      </c>
      <c r="DF15" s="25">
        <v>0</v>
      </c>
      <c r="DG15" s="25">
        <v>0</v>
      </c>
      <c r="DH15" s="33">
        <v>0</v>
      </c>
      <c r="DI15" s="16">
        <v>0</v>
      </c>
    </row>
    <row r="16" spans="1:113" ht="19.5" customHeight="1">
      <c r="A16" s="27" t="s">
        <v>83</v>
      </c>
      <c r="B16" s="27" t="s">
        <v>97</v>
      </c>
      <c r="C16" s="27" t="s">
        <v>90</v>
      </c>
      <c r="D16" s="13" t="s">
        <v>98</v>
      </c>
      <c r="E16" s="23">
        <f t="shared" si="0"/>
        <v>5000</v>
      </c>
      <c r="F16" s="24">
        <f t="shared" si="1"/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f t="shared" si="2"/>
        <v>5000</v>
      </c>
      <c r="U16" s="25">
        <v>5000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f t="shared" si="3"/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 t="s">
        <v>313</v>
      </c>
      <c r="BH16" s="25">
        <v>0</v>
      </c>
      <c r="BI16" s="25">
        <f t="shared" si="4"/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f t="shared" si="5"/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f t="shared" si="6"/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f t="shared" si="7"/>
        <v>0</v>
      </c>
      <c r="CP16" s="25">
        <v>0</v>
      </c>
      <c r="CQ16" s="25">
        <v>0</v>
      </c>
      <c r="CR16" s="25">
        <v>0</v>
      </c>
      <c r="CS16" s="25">
        <f t="shared" si="8"/>
        <v>0</v>
      </c>
      <c r="CT16" s="25">
        <v>0</v>
      </c>
      <c r="CU16" s="25">
        <v>0</v>
      </c>
      <c r="CV16" s="25">
        <f t="shared" si="9"/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f t="shared" si="10"/>
        <v>0</v>
      </c>
      <c r="DC16" s="25">
        <v>0</v>
      </c>
      <c r="DD16" s="25">
        <v>0</v>
      </c>
      <c r="DE16" s="25">
        <f t="shared" si="11"/>
        <v>0</v>
      </c>
      <c r="DF16" s="25">
        <v>0</v>
      </c>
      <c r="DG16" s="25">
        <v>0</v>
      </c>
      <c r="DH16" s="33">
        <v>0</v>
      </c>
      <c r="DI16" s="16">
        <v>0</v>
      </c>
    </row>
    <row r="17" spans="1:113" ht="19.5" customHeight="1">
      <c r="A17" s="27" t="s">
        <v>83</v>
      </c>
      <c r="B17" s="27" t="s">
        <v>99</v>
      </c>
      <c r="C17" s="27" t="s">
        <v>90</v>
      </c>
      <c r="D17" s="13" t="s">
        <v>100</v>
      </c>
      <c r="E17" s="23">
        <f t="shared" si="0"/>
        <v>5000</v>
      </c>
      <c r="F17" s="24">
        <f t="shared" si="1"/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f t="shared" si="2"/>
        <v>5000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5000</v>
      </c>
      <c r="AV17" s="25">
        <f t="shared" si="3"/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 t="s">
        <v>313</v>
      </c>
      <c r="BH17" s="25">
        <v>0</v>
      </c>
      <c r="BI17" s="25">
        <f t="shared" si="4"/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f t="shared" si="5"/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f t="shared" si="6"/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f t="shared" si="7"/>
        <v>0</v>
      </c>
      <c r="CP17" s="25">
        <v>0</v>
      </c>
      <c r="CQ17" s="25">
        <v>0</v>
      </c>
      <c r="CR17" s="25">
        <v>0</v>
      </c>
      <c r="CS17" s="25">
        <f t="shared" si="8"/>
        <v>0</v>
      </c>
      <c r="CT17" s="25">
        <v>0</v>
      </c>
      <c r="CU17" s="25">
        <v>0</v>
      </c>
      <c r="CV17" s="25">
        <f t="shared" si="9"/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f t="shared" si="10"/>
        <v>0</v>
      </c>
      <c r="DC17" s="25">
        <v>0</v>
      </c>
      <c r="DD17" s="25">
        <v>0</v>
      </c>
      <c r="DE17" s="25">
        <f t="shared" si="11"/>
        <v>0</v>
      </c>
      <c r="DF17" s="25">
        <v>0</v>
      </c>
      <c r="DG17" s="25">
        <v>0</v>
      </c>
      <c r="DH17" s="33">
        <v>0</v>
      </c>
      <c r="DI17" s="16">
        <v>0</v>
      </c>
    </row>
    <row r="18" spans="1:113" ht="19.5" customHeight="1">
      <c r="A18" s="27" t="s">
        <v>101</v>
      </c>
      <c r="B18" s="27" t="s">
        <v>102</v>
      </c>
      <c r="C18" s="27" t="s">
        <v>103</v>
      </c>
      <c r="D18" s="13" t="s">
        <v>104</v>
      </c>
      <c r="E18" s="23">
        <f t="shared" si="0"/>
        <v>5000</v>
      </c>
      <c r="F18" s="24">
        <f t="shared" si="1"/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f t="shared" si="2"/>
        <v>5000</v>
      </c>
      <c r="U18" s="25">
        <v>5000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f t="shared" si="3"/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 t="s">
        <v>313</v>
      </c>
      <c r="BH18" s="25">
        <v>0</v>
      </c>
      <c r="BI18" s="25">
        <f t="shared" si="4"/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f t="shared" si="5"/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f t="shared" si="6"/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f t="shared" si="7"/>
        <v>0</v>
      </c>
      <c r="CP18" s="25">
        <v>0</v>
      </c>
      <c r="CQ18" s="25">
        <v>0</v>
      </c>
      <c r="CR18" s="25">
        <v>0</v>
      </c>
      <c r="CS18" s="25">
        <f t="shared" si="8"/>
        <v>0</v>
      </c>
      <c r="CT18" s="25">
        <v>0</v>
      </c>
      <c r="CU18" s="25">
        <v>0</v>
      </c>
      <c r="CV18" s="25">
        <f t="shared" si="9"/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f t="shared" si="10"/>
        <v>0</v>
      </c>
      <c r="DC18" s="25">
        <v>0</v>
      </c>
      <c r="DD18" s="25">
        <v>0</v>
      </c>
      <c r="DE18" s="25">
        <f t="shared" si="11"/>
        <v>0</v>
      </c>
      <c r="DF18" s="25">
        <v>0</v>
      </c>
      <c r="DG18" s="25">
        <v>0</v>
      </c>
      <c r="DH18" s="33">
        <v>0</v>
      </c>
      <c r="DI18" s="16">
        <v>0</v>
      </c>
    </row>
    <row r="19" spans="1:113" ht="19.5" customHeight="1">
      <c r="A19" s="27" t="s">
        <v>105</v>
      </c>
      <c r="B19" s="27" t="s">
        <v>84</v>
      </c>
      <c r="C19" s="27" t="s">
        <v>84</v>
      </c>
      <c r="D19" s="13" t="s">
        <v>93</v>
      </c>
      <c r="E19" s="23">
        <f t="shared" si="0"/>
        <v>286000</v>
      </c>
      <c r="F19" s="24">
        <f t="shared" si="1"/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f t="shared" si="2"/>
        <v>286000</v>
      </c>
      <c r="U19" s="25">
        <v>286000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f t="shared" si="3"/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 t="s">
        <v>313</v>
      </c>
      <c r="BH19" s="25">
        <v>0</v>
      </c>
      <c r="BI19" s="25">
        <f t="shared" si="4"/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f t="shared" si="5"/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f t="shared" si="6"/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f t="shared" si="7"/>
        <v>0</v>
      </c>
      <c r="CP19" s="25">
        <v>0</v>
      </c>
      <c r="CQ19" s="25">
        <v>0</v>
      </c>
      <c r="CR19" s="25">
        <v>0</v>
      </c>
      <c r="CS19" s="25">
        <f t="shared" si="8"/>
        <v>0</v>
      </c>
      <c r="CT19" s="25">
        <v>0</v>
      </c>
      <c r="CU19" s="25">
        <v>0</v>
      </c>
      <c r="CV19" s="25">
        <f t="shared" si="9"/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f t="shared" si="10"/>
        <v>0</v>
      </c>
      <c r="DC19" s="25">
        <v>0</v>
      </c>
      <c r="DD19" s="25">
        <v>0</v>
      </c>
      <c r="DE19" s="25">
        <f t="shared" si="11"/>
        <v>0</v>
      </c>
      <c r="DF19" s="25">
        <v>0</v>
      </c>
      <c r="DG19" s="25">
        <v>0</v>
      </c>
      <c r="DH19" s="33">
        <v>0</v>
      </c>
      <c r="DI19" s="16">
        <v>0</v>
      </c>
    </row>
    <row r="20" spans="1:113" ht="19.5" customHeight="1">
      <c r="A20" s="27" t="s">
        <v>105</v>
      </c>
      <c r="B20" s="27" t="s">
        <v>84</v>
      </c>
      <c r="C20" s="27" t="s">
        <v>106</v>
      </c>
      <c r="D20" s="13" t="s">
        <v>107</v>
      </c>
      <c r="E20" s="23">
        <f t="shared" si="0"/>
        <v>25000</v>
      </c>
      <c r="F20" s="24">
        <f t="shared" si="1"/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f t="shared" si="2"/>
        <v>25000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25000</v>
      </c>
      <c r="AV20" s="25">
        <f t="shared" si="3"/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 t="s">
        <v>313</v>
      </c>
      <c r="BH20" s="25">
        <v>0</v>
      </c>
      <c r="BI20" s="25">
        <f t="shared" si="4"/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f t="shared" si="5"/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f t="shared" si="6"/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f t="shared" si="7"/>
        <v>0</v>
      </c>
      <c r="CP20" s="25">
        <v>0</v>
      </c>
      <c r="CQ20" s="25">
        <v>0</v>
      </c>
      <c r="CR20" s="25">
        <v>0</v>
      </c>
      <c r="CS20" s="25">
        <f t="shared" si="8"/>
        <v>0</v>
      </c>
      <c r="CT20" s="25">
        <v>0</v>
      </c>
      <c r="CU20" s="25">
        <v>0</v>
      </c>
      <c r="CV20" s="25">
        <f t="shared" si="9"/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f t="shared" si="10"/>
        <v>0</v>
      </c>
      <c r="DC20" s="25">
        <v>0</v>
      </c>
      <c r="DD20" s="25">
        <v>0</v>
      </c>
      <c r="DE20" s="25">
        <f t="shared" si="11"/>
        <v>0</v>
      </c>
      <c r="DF20" s="25">
        <v>0</v>
      </c>
      <c r="DG20" s="25">
        <v>0</v>
      </c>
      <c r="DH20" s="33">
        <v>0</v>
      </c>
      <c r="DI20" s="16">
        <v>0</v>
      </c>
    </row>
    <row r="21" spans="1:113" ht="19.5" customHeight="1">
      <c r="A21" s="27" t="s">
        <v>108</v>
      </c>
      <c r="B21" s="27" t="s">
        <v>110</v>
      </c>
      <c r="C21" s="27" t="s">
        <v>110</v>
      </c>
      <c r="D21" s="13" t="s">
        <v>111</v>
      </c>
      <c r="E21" s="23">
        <f t="shared" si="0"/>
        <v>461309.04</v>
      </c>
      <c r="F21" s="24">
        <f t="shared" si="1"/>
        <v>461309.04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461309.04</v>
      </c>
      <c r="M21" s="24">
        <v>0</v>
      </c>
      <c r="N21" s="24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f t="shared" si="2"/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f t="shared" si="3"/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 t="s">
        <v>313</v>
      </c>
      <c r="BH21" s="25">
        <v>0</v>
      </c>
      <c r="BI21" s="25">
        <f t="shared" si="4"/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f t="shared" si="5"/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f t="shared" si="6"/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f t="shared" si="7"/>
        <v>0</v>
      </c>
      <c r="CP21" s="25">
        <v>0</v>
      </c>
      <c r="CQ21" s="25">
        <v>0</v>
      </c>
      <c r="CR21" s="25">
        <v>0</v>
      </c>
      <c r="CS21" s="25">
        <f t="shared" si="8"/>
        <v>0</v>
      </c>
      <c r="CT21" s="25">
        <v>0</v>
      </c>
      <c r="CU21" s="25">
        <v>0</v>
      </c>
      <c r="CV21" s="25">
        <f t="shared" si="9"/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f t="shared" si="10"/>
        <v>0</v>
      </c>
      <c r="DC21" s="25">
        <v>0</v>
      </c>
      <c r="DD21" s="25">
        <v>0</v>
      </c>
      <c r="DE21" s="25">
        <f t="shared" si="11"/>
        <v>0</v>
      </c>
      <c r="DF21" s="25">
        <v>0</v>
      </c>
      <c r="DG21" s="25">
        <v>0</v>
      </c>
      <c r="DH21" s="33">
        <v>0</v>
      </c>
      <c r="DI21" s="16">
        <v>0</v>
      </c>
    </row>
    <row r="22" spans="1:113" ht="19.5" customHeight="1">
      <c r="A22" s="27" t="s">
        <v>108</v>
      </c>
      <c r="B22" s="27" t="s">
        <v>88</v>
      </c>
      <c r="C22" s="27" t="s">
        <v>110</v>
      </c>
      <c r="D22" s="13" t="s">
        <v>112</v>
      </c>
      <c r="E22" s="23">
        <f t="shared" si="0"/>
        <v>51676</v>
      </c>
      <c r="F22" s="24">
        <f t="shared" si="1"/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f t="shared" si="2"/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f t="shared" si="3"/>
        <v>51676</v>
      </c>
      <c r="AW22" s="25">
        <v>0</v>
      </c>
      <c r="AX22" s="25">
        <v>0</v>
      </c>
      <c r="AY22" s="25">
        <v>0</v>
      </c>
      <c r="AZ22" s="25">
        <v>0</v>
      </c>
      <c r="BA22" s="25">
        <v>51676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 t="s">
        <v>313</v>
      </c>
      <c r="BH22" s="25">
        <v>0</v>
      </c>
      <c r="BI22" s="25">
        <f t="shared" si="4"/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f t="shared" si="5"/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f t="shared" si="6"/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f t="shared" si="7"/>
        <v>0</v>
      </c>
      <c r="CP22" s="25">
        <v>0</v>
      </c>
      <c r="CQ22" s="25">
        <v>0</v>
      </c>
      <c r="CR22" s="25">
        <v>0</v>
      </c>
      <c r="CS22" s="25">
        <f t="shared" si="8"/>
        <v>0</v>
      </c>
      <c r="CT22" s="25">
        <v>0</v>
      </c>
      <c r="CU22" s="25">
        <v>0</v>
      </c>
      <c r="CV22" s="25">
        <f t="shared" si="9"/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f t="shared" si="10"/>
        <v>0</v>
      </c>
      <c r="DC22" s="25">
        <v>0</v>
      </c>
      <c r="DD22" s="25">
        <v>0</v>
      </c>
      <c r="DE22" s="25">
        <f t="shared" si="11"/>
        <v>0</v>
      </c>
      <c r="DF22" s="25">
        <v>0</v>
      </c>
      <c r="DG22" s="25">
        <v>0</v>
      </c>
      <c r="DH22" s="33">
        <v>0</v>
      </c>
      <c r="DI22" s="16">
        <v>0</v>
      </c>
    </row>
    <row r="23" spans="1:113" ht="19.5" customHeight="1">
      <c r="A23" s="27" t="s">
        <v>113</v>
      </c>
      <c r="B23" s="27" t="s">
        <v>114</v>
      </c>
      <c r="C23" s="27" t="s">
        <v>84</v>
      </c>
      <c r="D23" s="13" t="s">
        <v>115</v>
      </c>
      <c r="E23" s="23">
        <f t="shared" si="0"/>
        <v>230653.52</v>
      </c>
      <c r="F23" s="24">
        <f t="shared" si="1"/>
        <v>230653.52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230653.52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f t="shared" si="2"/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f t="shared" si="3"/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 t="s">
        <v>313</v>
      </c>
      <c r="BH23" s="25">
        <v>0</v>
      </c>
      <c r="BI23" s="25">
        <f t="shared" si="4"/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f t="shared" si="5"/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f t="shared" si="6"/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f t="shared" si="7"/>
        <v>0</v>
      </c>
      <c r="CP23" s="25">
        <v>0</v>
      </c>
      <c r="CQ23" s="25">
        <v>0</v>
      </c>
      <c r="CR23" s="25">
        <v>0</v>
      </c>
      <c r="CS23" s="25">
        <f t="shared" si="8"/>
        <v>0</v>
      </c>
      <c r="CT23" s="25">
        <v>0</v>
      </c>
      <c r="CU23" s="25">
        <v>0</v>
      </c>
      <c r="CV23" s="25">
        <f t="shared" si="9"/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f t="shared" si="10"/>
        <v>0</v>
      </c>
      <c r="DC23" s="25">
        <v>0</v>
      </c>
      <c r="DD23" s="25">
        <v>0</v>
      </c>
      <c r="DE23" s="25">
        <f t="shared" si="11"/>
        <v>0</v>
      </c>
      <c r="DF23" s="25">
        <v>0</v>
      </c>
      <c r="DG23" s="25">
        <v>0</v>
      </c>
      <c r="DH23" s="33">
        <v>0</v>
      </c>
      <c r="DI23" s="16">
        <v>0</v>
      </c>
    </row>
    <row r="24" spans="1:113" ht="19.5" customHeight="1">
      <c r="A24" s="27" t="s">
        <v>116</v>
      </c>
      <c r="B24" s="27" t="s">
        <v>84</v>
      </c>
      <c r="C24" s="27" t="s">
        <v>84</v>
      </c>
      <c r="D24" s="13" t="s">
        <v>93</v>
      </c>
      <c r="E24" s="23">
        <f t="shared" si="0"/>
        <v>2023714.5399999998</v>
      </c>
      <c r="F24" s="24">
        <f t="shared" si="1"/>
        <v>1994432.63</v>
      </c>
      <c r="G24" s="24">
        <v>885420</v>
      </c>
      <c r="H24" s="24">
        <v>123240</v>
      </c>
      <c r="I24" s="24">
        <v>0</v>
      </c>
      <c r="J24" s="24">
        <v>0</v>
      </c>
      <c r="K24" s="24">
        <v>678996</v>
      </c>
      <c r="L24" s="24">
        <v>0</v>
      </c>
      <c r="M24" s="24">
        <v>0</v>
      </c>
      <c r="N24" s="24">
        <v>0</v>
      </c>
      <c r="O24" s="25">
        <v>0</v>
      </c>
      <c r="P24" s="25">
        <v>17534.63</v>
      </c>
      <c r="Q24" s="25">
        <v>0</v>
      </c>
      <c r="R24" s="25">
        <v>0</v>
      </c>
      <c r="S24" s="25">
        <v>289242</v>
      </c>
      <c r="T24" s="25">
        <f t="shared" si="2"/>
        <v>29281.91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10980.71</v>
      </c>
      <c r="AQ24" s="25">
        <v>18301.2</v>
      </c>
      <c r="AR24" s="25">
        <v>0</v>
      </c>
      <c r="AS24" s="25">
        <v>0</v>
      </c>
      <c r="AT24" s="25">
        <v>0</v>
      </c>
      <c r="AU24" s="25">
        <v>0</v>
      </c>
      <c r="AV24" s="25">
        <f t="shared" si="3"/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 t="s">
        <v>313</v>
      </c>
      <c r="BH24" s="25">
        <v>0</v>
      </c>
      <c r="BI24" s="25">
        <f t="shared" si="4"/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f t="shared" si="5"/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f t="shared" si="6"/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f t="shared" si="7"/>
        <v>0</v>
      </c>
      <c r="CP24" s="25">
        <v>0</v>
      </c>
      <c r="CQ24" s="25">
        <v>0</v>
      </c>
      <c r="CR24" s="25">
        <v>0</v>
      </c>
      <c r="CS24" s="25">
        <f t="shared" si="8"/>
        <v>0</v>
      </c>
      <c r="CT24" s="25">
        <v>0</v>
      </c>
      <c r="CU24" s="25">
        <v>0</v>
      </c>
      <c r="CV24" s="25">
        <f t="shared" si="9"/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f t="shared" si="10"/>
        <v>0</v>
      </c>
      <c r="DC24" s="25">
        <v>0</v>
      </c>
      <c r="DD24" s="25">
        <v>0</v>
      </c>
      <c r="DE24" s="25">
        <f t="shared" si="11"/>
        <v>0</v>
      </c>
      <c r="DF24" s="25">
        <v>0</v>
      </c>
      <c r="DG24" s="25">
        <v>0</v>
      </c>
      <c r="DH24" s="33">
        <v>0</v>
      </c>
      <c r="DI24" s="16">
        <v>0</v>
      </c>
    </row>
    <row r="25" spans="1:113" ht="19.5" customHeight="1">
      <c r="A25" s="27" t="s">
        <v>116</v>
      </c>
      <c r="B25" s="27" t="s">
        <v>110</v>
      </c>
      <c r="C25" s="27" t="s">
        <v>84</v>
      </c>
      <c r="D25" s="13" t="s">
        <v>117</v>
      </c>
      <c r="E25" s="23">
        <f t="shared" si="0"/>
        <v>76100</v>
      </c>
      <c r="F25" s="24">
        <f t="shared" si="1"/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f t="shared" si="2"/>
        <v>76100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76100</v>
      </c>
      <c r="AV25" s="25">
        <f t="shared" si="3"/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 t="s">
        <v>313</v>
      </c>
      <c r="BH25" s="25">
        <v>0</v>
      </c>
      <c r="BI25" s="25">
        <f t="shared" si="4"/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f t="shared" si="5"/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f t="shared" si="6"/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f t="shared" si="7"/>
        <v>0</v>
      </c>
      <c r="CP25" s="25">
        <v>0</v>
      </c>
      <c r="CQ25" s="25">
        <v>0</v>
      </c>
      <c r="CR25" s="25">
        <v>0</v>
      </c>
      <c r="CS25" s="25">
        <f t="shared" si="8"/>
        <v>0</v>
      </c>
      <c r="CT25" s="25">
        <v>0</v>
      </c>
      <c r="CU25" s="25">
        <v>0</v>
      </c>
      <c r="CV25" s="25">
        <f t="shared" si="9"/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f t="shared" si="10"/>
        <v>0</v>
      </c>
      <c r="DC25" s="25">
        <v>0</v>
      </c>
      <c r="DD25" s="25">
        <v>0</v>
      </c>
      <c r="DE25" s="25">
        <f t="shared" si="11"/>
        <v>0</v>
      </c>
      <c r="DF25" s="25">
        <v>0</v>
      </c>
      <c r="DG25" s="25">
        <v>0</v>
      </c>
      <c r="DH25" s="33">
        <v>0</v>
      </c>
      <c r="DI25" s="16">
        <v>0</v>
      </c>
    </row>
    <row r="26" spans="1:113" ht="19.5" customHeight="1">
      <c r="A26" s="27" t="s">
        <v>118</v>
      </c>
      <c r="B26" s="27" t="s">
        <v>94</v>
      </c>
      <c r="C26" s="27" t="s">
        <v>121</v>
      </c>
      <c r="D26" s="13" t="s">
        <v>122</v>
      </c>
      <c r="E26" s="23">
        <f t="shared" si="0"/>
        <v>40000</v>
      </c>
      <c r="F26" s="24">
        <f t="shared" si="1"/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f t="shared" si="2"/>
        <v>40000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40000</v>
      </c>
      <c r="AV26" s="25">
        <f t="shared" si="3"/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 t="s">
        <v>313</v>
      </c>
      <c r="BH26" s="25">
        <v>0</v>
      </c>
      <c r="BI26" s="25">
        <f t="shared" si="4"/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f t="shared" si="5"/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f t="shared" si="6"/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f t="shared" si="7"/>
        <v>0</v>
      </c>
      <c r="CP26" s="25">
        <v>0</v>
      </c>
      <c r="CQ26" s="25">
        <v>0</v>
      </c>
      <c r="CR26" s="25">
        <v>0</v>
      </c>
      <c r="CS26" s="25">
        <f t="shared" si="8"/>
        <v>0</v>
      </c>
      <c r="CT26" s="25">
        <v>0</v>
      </c>
      <c r="CU26" s="25">
        <v>0</v>
      </c>
      <c r="CV26" s="25">
        <f t="shared" si="9"/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f t="shared" si="10"/>
        <v>0</v>
      </c>
      <c r="DC26" s="25">
        <v>0</v>
      </c>
      <c r="DD26" s="25">
        <v>0</v>
      </c>
      <c r="DE26" s="25">
        <f t="shared" si="11"/>
        <v>0</v>
      </c>
      <c r="DF26" s="25">
        <v>0</v>
      </c>
      <c r="DG26" s="25">
        <v>0</v>
      </c>
      <c r="DH26" s="33">
        <v>0</v>
      </c>
      <c r="DI26" s="16">
        <v>0</v>
      </c>
    </row>
    <row r="27" spans="1:113" ht="19.5" customHeight="1">
      <c r="A27" s="27" t="s">
        <v>118</v>
      </c>
      <c r="B27" s="27" t="s">
        <v>110</v>
      </c>
      <c r="C27" s="27" t="s">
        <v>90</v>
      </c>
      <c r="D27" s="13" t="s">
        <v>123</v>
      </c>
      <c r="E27" s="23">
        <f t="shared" si="0"/>
        <v>96800</v>
      </c>
      <c r="F27" s="24">
        <f t="shared" si="1"/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f t="shared" si="2"/>
        <v>96800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96800</v>
      </c>
      <c r="AV27" s="25">
        <f t="shared" si="3"/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 t="s">
        <v>313</v>
      </c>
      <c r="BH27" s="25">
        <v>0</v>
      </c>
      <c r="BI27" s="25">
        <f t="shared" si="4"/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f t="shared" si="5"/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f t="shared" si="6"/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f t="shared" si="7"/>
        <v>0</v>
      </c>
      <c r="CP27" s="25">
        <v>0</v>
      </c>
      <c r="CQ27" s="25">
        <v>0</v>
      </c>
      <c r="CR27" s="25">
        <v>0</v>
      </c>
      <c r="CS27" s="25">
        <f t="shared" si="8"/>
        <v>0</v>
      </c>
      <c r="CT27" s="25">
        <v>0</v>
      </c>
      <c r="CU27" s="25">
        <v>0</v>
      </c>
      <c r="CV27" s="25">
        <f t="shared" si="9"/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f t="shared" si="10"/>
        <v>0</v>
      </c>
      <c r="DC27" s="25">
        <v>0</v>
      </c>
      <c r="DD27" s="25">
        <v>0</v>
      </c>
      <c r="DE27" s="25">
        <f t="shared" si="11"/>
        <v>0</v>
      </c>
      <c r="DF27" s="25">
        <v>0</v>
      </c>
      <c r="DG27" s="25">
        <v>0</v>
      </c>
      <c r="DH27" s="33">
        <v>0</v>
      </c>
      <c r="DI27" s="16">
        <v>0</v>
      </c>
    </row>
    <row r="28" spans="1:113" ht="19.5" customHeight="1">
      <c r="A28" s="27" t="s">
        <v>118</v>
      </c>
      <c r="B28" s="27" t="s">
        <v>103</v>
      </c>
      <c r="C28" s="27" t="s">
        <v>110</v>
      </c>
      <c r="D28" s="13" t="s">
        <v>124</v>
      </c>
      <c r="E28" s="23">
        <f t="shared" si="0"/>
        <v>2030255</v>
      </c>
      <c r="F28" s="24">
        <f t="shared" si="1"/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f t="shared" si="2"/>
        <v>900000</v>
      </c>
      <c r="U28" s="25">
        <v>390000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510000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f t="shared" si="3"/>
        <v>1130255</v>
      </c>
      <c r="AW28" s="25">
        <v>0</v>
      </c>
      <c r="AX28" s="25">
        <v>0</v>
      </c>
      <c r="AY28" s="25">
        <v>0</v>
      </c>
      <c r="AZ28" s="25">
        <v>0</v>
      </c>
      <c r="BA28" s="25">
        <v>1130255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 t="s">
        <v>313</v>
      </c>
      <c r="BH28" s="25">
        <v>0</v>
      </c>
      <c r="BI28" s="25">
        <f t="shared" si="4"/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f t="shared" si="5"/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f t="shared" si="6"/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f t="shared" si="7"/>
        <v>0</v>
      </c>
      <c r="CP28" s="25">
        <v>0</v>
      </c>
      <c r="CQ28" s="25">
        <v>0</v>
      </c>
      <c r="CR28" s="25">
        <v>0</v>
      </c>
      <c r="CS28" s="25">
        <f t="shared" si="8"/>
        <v>0</v>
      </c>
      <c r="CT28" s="25">
        <v>0</v>
      </c>
      <c r="CU28" s="25">
        <v>0</v>
      </c>
      <c r="CV28" s="25">
        <f t="shared" si="9"/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f t="shared" si="10"/>
        <v>0</v>
      </c>
      <c r="DC28" s="25">
        <v>0</v>
      </c>
      <c r="DD28" s="25">
        <v>0</v>
      </c>
      <c r="DE28" s="25">
        <f t="shared" si="11"/>
        <v>0</v>
      </c>
      <c r="DF28" s="25">
        <v>0</v>
      </c>
      <c r="DG28" s="25">
        <v>0</v>
      </c>
      <c r="DH28" s="33">
        <v>0</v>
      </c>
      <c r="DI28" s="16">
        <v>0</v>
      </c>
    </row>
    <row r="29" spans="1:113" ht="19.5" customHeight="1">
      <c r="A29" s="27" t="s">
        <v>125</v>
      </c>
      <c r="B29" s="27" t="s">
        <v>94</v>
      </c>
      <c r="C29" s="27" t="s">
        <v>84</v>
      </c>
      <c r="D29" s="13" t="s">
        <v>126</v>
      </c>
      <c r="E29" s="23">
        <f t="shared" si="0"/>
        <v>282936</v>
      </c>
      <c r="F29" s="24">
        <f t="shared" si="1"/>
        <v>282936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25">
        <v>0</v>
      </c>
      <c r="Q29" s="25">
        <v>282936</v>
      </c>
      <c r="R29" s="25">
        <v>0</v>
      </c>
      <c r="S29" s="25">
        <v>0</v>
      </c>
      <c r="T29" s="25">
        <f t="shared" si="2"/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f t="shared" si="3"/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 t="s">
        <v>313</v>
      </c>
      <c r="BH29" s="25">
        <v>0</v>
      </c>
      <c r="BI29" s="25">
        <f t="shared" si="4"/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f t="shared" si="5"/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f t="shared" si="6"/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f t="shared" si="7"/>
        <v>0</v>
      </c>
      <c r="CP29" s="25">
        <v>0</v>
      </c>
      <c r="CQ29" s="25">
        <v>0</v>
      </c>
      <c r="CR29" s="25">
        <v>0</v>
      </c>
      <c r="CS29" s="25">
        <f t="shared" si="8"/>
        <v>0</v>
      </c>
      <c r="CT29" s="25">
        <v>0</v>
      </c>
      <c r="CU29" s="25">
        <v>0</v>
      </c>
      <c r="CV29" s="25">
        <f t="shared" si="9"/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f t="shared" si="10"/>
        <v>0</v>
      </c>
      <c r="DC29" s="25">
        <v>0</v>
      </c>
      <c r="DD29" s="25">
        <v>0</v>
      </c>
      <c r="DE29" s="25">
        <f t="shared" si="11"/>
        <v>0</v>
      </c>
      <c r="DF29" s="25">
        <v>0</v>
      </c>
      <c r="DG29" s="25">
        <v>0</v>
      </c>
      <c r="DH29" s="33">
        <v>0</v>
      </c>
      <c r="DI29" s="16">
        <v>0</v>
      </c>
    </row>
  </sheetData>
  <sheetProtection/>
  <mergeCells count="124">
    <mergeCell ref="DH5:DH6"/>
    <mergeCell ref="DI5:DI6"/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CV4:DA4"/>
    <mergeCell ref="DB4:DD4"/>
    <mergeCell ref="DE4:DI4"/>
    <mergeCell ref="A5:C5"/>
    <mergeCell ref="D5:D6"/>
    <mergeCell ref="E4:E6"/>
    <mergeCell ref="F5:F6"/>
    <mergeCell ref="G5:G6"/>
    <mergeCell ref="H5:H6"/>
    <mergeCell ref="I5:I6"/>
    <mergeCell ref="A2:DI2"/>
    <mergeCell ref="A3:D3"/>
    <mergeCell ref="A4:D4"/>
    <mergeCell ref="F4:S4"/>
    <mergeCell ref="T4:AU4"/>
    <mergeCell ref="AV4:BH4"/>
    <mergeCell ref="BI4:BM4"/>
    <mergeCell ref="BN4:BZ4"/>
    <mergeCell ref="CA4:CR4"/>
    <mergeCell ref="CS4:CU4"/>
  </mergeCells>
  <printOptions horizontalCentered="1"/>
  <pageMargins left="0.39375001192092896" right="0.39375001192092896" top="0.39375001192092896" bottom="0.39375001192092896" header="0" footer="0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5" width="32.16015625" style="0" customWidth="1"/>
    <col min="6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9" t="s">
        <v>314</v>
      </c>
    </row>
    <row r="2" spans="1:7" ht="25.5" customHeight="1">
      <c r="A2" s="101" t="s">
        <v>315</v>
      </c>
      <c r="B2" s="101"/>
      <c r="C2" s="101"/>
      <c r="D2" s="101"/>
      <c r="E2" s="101"/>
      <c r="F2" s="101"/>
      <c r="G2" s="101"/>
    </row>
    <row r="3" spans="1:7" ht="19.5" customHeight="1">
      <c r="A3" s="107" t="s">
        <v>3</v>
      </c>
      <c r="B3" s="107"/>
      <c r="C3" s="107"/>
      <c r="D3" s="107"/>
      <c r="E3" s="19"/>
      <c r="F3" s="19"/>
      <c r="G3" s="9" t="s">
        <v>5</v>
      </c>
    </row>
    <row r="4" spans="1:7" ht="19.5" customHeight="1">
      <c r="A4" s="168" t="s">
        <v>316</v>
      </c>
      <c r="B4" s="169"/>
      <c r="C4" s="169"/>
      <c r="D4" s="170"/>
      <c r="E4" s="121" t="s">
        <v>129</v>
      </c>
      <c r="F4" s="111"/>
      <c r="G4" s="111"/>
    </row>
    <row r="5" spans="1:7" ht="19.5" customHeight="1">
      <c r="A5" s="115" t="s">
        <v>68</v>
      </c>
      <c r="B5" s="117"/>
      <c r="C5" s="171" t="s">
        <v>69</v>
      </c>
      <c r="D5" s="118" t="s">
        <v>229</v>
      </c>
      <c r="E5" s="111" t="s">
        <v>58</v>
      </c>
      <c r="F5" s="123" t="s">
        <v>317</v>
      </c>
      <c r="G5" s="173" t="s">
        <v>318</v>
      </c>
    </row>
    <row r="6" spans="1:7" ht="33.75" customHeight="1">
      <c r="A6" s="11" t="s">
        <v>78</v>
      </c>
      <c r="B6" s="12" t="s">
        <v>79</v>
      </c>
      <c r="C6" s="172"/>
      <c r="D6" s="163"/>
      <c r="E6" s="122"/>
      <c r="F6" s="124"/>
      <c r="G6" s="165"/>
    </row>
    <row r="7" spans="1:7" ht="19.5" customHeight="1">
      <c r="A7" s="13" t="s">
        <v>4</v>
      </c>
      <c r="B7" s="27" t="s">
        <v>4</v>
      </c>
      <c r="C7" s="30" t="s">
        <v>4</v>
      </c>
      <c r="D7" s="13" t="s">
        <v>58</v>
      </c>
      <c r="E7" s="23">
        <f aca="true" t="shared" si="0" ref="E7:E29">SUM(F7:G7)</f>
        <v>7365620.61</v>
      </c>
      <c r="F7" s="24">
        <v>5799615.94</v>
      </c>
      <c r="G7" s="16">
        <v>1566004.67</v>
      </c>
    </row>
    <row r="8" spans="1:7" ht="19.5" customHeight="1">
      <c r="A8" s="13" t="s">
        <v>4</v>
      </c>
      <c r="B8" s="27" t="s">
        <v>4</v>
      </c>
      <c r="C8" s="30" t="s">
        <v>4</v>
      </c>
      <c r="D8" s="13" t="s">
        <v>0</v>
      </c>
      <c r="E8" s="23">
        <f t="shared" si="0"/>
        <v>7365620.61</v>
      </c>
      <c r="F8" s="24">
        <v>5799615.94</v>
      </c>
      <c r="G8" s="16">
        <v>1566004.67</v>
      </c>
    </row>
    <row r="9" spans="1:7" ht="19.5" customHeight="1">
      <c r="A9" s="13" t="s">
        <v>4</v>
      </c>
      <c r="B9" s="27" t="s">
        <v>4</v>
      </c>
      <c r="C9" s="30" t="s">
        <v>81</v>
      </c>
      <c r="D9" s="13" t="s">
        <v>82</v>
      </c>
      <c r="E9" s="23">
        <f t="shared" si="0"/>
        <v>7365620.61</v>
      </c>
      <c r="F9" s="24">
        <v>5799615.94</v>
      </c>
      <c r="G9" s="16">
        <v>1566004.67</v>
      </c>
    </row>
    <row r="10" spans="1:7" ht="19.5" customHeight="1">
      <c r="A10" s="13" t="s">
        <v>319</v>
      </c>
      <c r="B10" s="27" t="s">
        <v>4</v>
      </c>
      <c r="C10" s="30" t="s">
        <v>4</v>
      </c>
      <c r="D10" s="13" t="s">
        <v>320</v>
      </c>
      <c r="E10" s="23">
        <f t="shared" si="0"/>
        <v>4578804.94</v>
      </c>
      <c r="F10" s="24">
        <v>4578804.94</v>
      </c>
      <c r="G10" s="16">
        <v>0</v>
      </c>
    </row>
    <row r="11" spans="1:7" ht="19.5" customHeight="1">
      <c r="A11" s="13" t="s">
        <v>321</v>
      </c>
      <c r="B11" s="27" t="s">
        <v>84</v>
      </c>
      <c r="C11" s="30" t="s">
        <v>86</v>
      </c>
      <c r="D11" s="13" t="s">
        <v>322</v>
      </c>
      <c r="E11" s="23">
        <f t="shared" si="0"/>
        <v>1531236</v>
      </c>
      <c r="F11" s="24">
        <v>1531236</v>
      </c>
      <c r="G11" s="16">
        <v>0</v>
      </c>
    </row>
    <row r="12" spans="1:7" ht="19.5" customHeight="1">
      <c r="A12" s="13" t="s">
        <v>321</v>
      </c>
      <c r="B12" s="27" t="s">
        <v>94</v>
      </c>
      <c r="C12" s="30" t="s">
        <v>86</v>
      </c>
      <c r="D12" s="13" t="s">
        <v>323</v>
      </c>
      <c r="E12" s="23">
        <f t="shared" si="0"/>
        <v>660564</v>
      </c>
      <c r="F12" s="24">
        <v>660564</v>
      </c>
      <c r="G12" s="16">
        <v>0</v>
      </c>
    </row>
    <row r="13" spans="1:7" ht="19.5" customHeight="1">
      <c r="A13" s="13" t="s">
        <v>321</v>
      </c>
      <c r="B13" s="27" t="s">
        <v>92</v>
      </c>
      <c r="C13" s="30" t="s">
        <v>86</v>
      </c>
      <c r="D13" s="13" t="s">
        <v>324</v>
      </c>
      <c r="E13" s="23">
        <f t="shared" si="0"/>
        <v>65118</v>
      </c>
      <c r="F13" s="24">
        <v>65118</v>
      </c>
      <c r="G13" s="16">
        <v>0</v>
      </c>
    </row>
    <row r="14" spans="1:7" ht="19.5" customHeight="1">
      <c r="A14" s="13" t="s">
        <v>321</v>
      </c>
      <c r="B14" s="27" t="s">
        <v>103</v>
      </c>
      <c r="C14" s="30" t="s">
        <v>86</v>
      </c>
      <c r="D14" s="13" t="s">
        <v>325</v>
      </c>
      <c r="E14" s="23">
        <f t="shared" si="0"/>
        <v>703656</v>
      </c>
      <c r="F14" s="24">
        <v>703656</v>
      </c>
      <c r="G14" s="16">
        <v>0</v>
      </c>
    </row>
    <row r="15" spans="1:7" ht="19.5" customHeight="1">
      <c r="A15" s="13" t="s">
        <v>321</v>
      </c>
      <c r="B15" s="27" t="s">
        <v>88</v>
      </c>
      <c r="C15" s="30" t="s">
        <v>86</v>
      </c>
      <c r="D15" s="13" t="s">
        <v>326</v>
      </c>
      <c r="E15" s="23">
        <f t="shared" si="0"/>
        <v>461309.04</v>
      </c>
      <c r="F15" s="24">
        <v>461309.04</v>
      </c>
      <c r="G15" s="16">
        <v>0</v>
      </c>
    </row>
    <row r="16" spans="1:7" ht="19.5" customHeight="1">
      <c r="A16" s="13" t="s">
        <v>321</v>
      </c>
      <c r="B16" s="27" t="s">
        <v>327</v>
      </c>
      <c r="C16" s="30" t="s">
        <v>86</v>
      </c>
      <c r="D16" s="13" t="s">
        <v>328</v>
      </c>
      <c r="E16" s="23">
        <f t="shared" si="0"/>
        <v>230653.52</v>
      </c>
      <c r="F16" s="24">
        <v>230653.52</v>
      </c>
      <c r="G16" s="16">
        <v>0</v>
      </c>
    </row>
    <row r="17" spans="1:7" ht="19.5" customHeight="1">
      <c r="A17" s="13" t="s">
        <v>321</v>
      </c>
      <c r="B17" s="27" t="s">
        <v>329</v>
      </c>
      <c r="C17" s="30" t="s">
        <v>86</v>
      </c>
      <c r="D17" s="13" t="s">
        <v>330</v>
      </c>
      <c r="E17" s="23">
        <f t="shared" si="0"/>
        <v>24565.38</v>
      </c>
      <c r="F17" s="24">
        <v>24565.38</v>
      </c>
      <c r="G17" s="16">
        <v>0</v>
      </c>
    </row>
    <row r="18" spans="1:7" ht="19.5" customHeight="1">
      <c r="A18" s="13" t="s">
        <v>321</v>
      </c>
      <c r="B18" s="27" t="s">
        <v>331</v>
      </c>
      <c r="C18" s="30" t="s">
        <v>86</v>
      </c>
      <c r="D18" s="13" t="s">
        <v>192</v>
      </c>
      <c r="E18" s="23">
        <f t="shared" si="0"/>
        <v>282936</v>
      </c>
      <c r="F18" s="24">
        <v>282936</v>
      </c>
      <c r="G18" s="16">
        <v>0</v>
      </c>
    </row>
    <row r="19" spans="1:7" ht="19.5" customHeight="1">
      <c r="A19" s="13" t="s">
        <v>321</v>
      </c>
      <c r="B19" s="27" t="s">
        <v>90</v>
      </c>
      <c r="C19" s="30" t="s">
        <v>86</v>
      </c>
      <c r="D19" s="13" t="s">
        <v>193</v>
      </c>
      <c r="E19" s="23">
        <f t="shared" si="0"/>
        <v>618767</v>
      </c>
      <c r="F19" s="24">
        <v>618767</v>
      </c>
      <c r="G19" s="16">
        <v>0</v>
      </c>
    </row>
    <row r="20" spans="1:7" ht="19.5" customHeight="1">
      <c r="A20" s="13" t="s">
        <v>332</v>
      </c>
      <c r="B20" s="27" t="s">
        <v>4</v>
      </c>
      <c r="C20" s="30" t="s">
        <v>4</v>
      </c>
      <c r="D20" s="13" t="s">
        <v>333</v>
      </c>
      <c r="E20" s="23">
        <f t="shared" si="0"/>
        <v>1566004.67</v>
      </c>
      <c r="F20" s="24">
        <v>0</v>
      </c>
      <c r="G20" s="16">
        <v>1566004.67</v>
      </c>
    </row>
    <row r="21" spans="1:7" ht="19.5" customHeight="1">
      <c r="A21" s="13" t="s">
        <v>334</v>
      </c>
      <c r="B21" s="27" t="s">
        <v>84</v>
      </c>
      <c r="C21" s="30" t="s">
        <v>86</v>
      </c>
      <c r="D21" s="13" t="s">
        <v>335</v>
      </c>
      <c r="E21" s="23">
        <f t="shared" si="0"/>
        <v>824510</v>
      </c>
      <c r="F21" s="24">
        <v>0</v>
      </c>
      <c r="G21" s="16">
        <v>824510</v>
      </c>
    </row>
    <row r="22" spans="1:7" ht="19.5" customHeight="1">
      <c r="A22" s="13" t="s">
        <v>334</v>
      </c>
      <c r="B22" s="27" t="s">
        <v>331</v>
      </c>
      <c r="C22" s="30" t="s">
        <v>86</v>
      </c>
      <c r="D22" s="13" t="s">
        <v>336</v>
      </c>
      <c r="E22" s="23">
        <f t="shared" si="0"/>
        <v>510000</v>
      </c>
      <c r="F22" s="24">
        <v>0</v>
      </c>
      <c r="G22" s="16">
        <v>510000</v>
      </c>
    </row>
    <row r="23" spans="1:7" ht="19.5" customHeight="1">
      <c r="A23" s="13" t="s">
        <v>334</v>
      </c>
      <c r="B23" s="27" t="s">
        <v>337</v>
      </c>
      <c r="C23" s="30" t="s">
        <v>86</v>
      </c>
      <c r="D23" s="13" t="s">
        <v>198</v>
      </c>
      <c r="E23" s="23">
        <f t="shared" si="0"/>
        <v>17190</v>
      </c>
      <c r="F23" s="24">
        <v>0</v>
      </c>
      <c r="G23" s="16">
        <v>17190</v>
      </c>
    </row>
    <row r="24" spans="1:7" ht="19.5" customHeight="1">
      <c r="A24" s="13" t="s">
        <v>334</v>
      </c>
      <c r="B24" s="27" t="s">
        <v>338</v>
      </c>
      <c r="C24" s="30" t="s">
        <v>86</v>
      </c>
      <c r="D24" s="13" t="s">
        <v>200</v>
      </c>
      <c r="E24" s="23">
        <f t="shared" si="0"/>
        <v>32300</v>
      </c>
      <c r="F24" s="24">
        <v>0</v>
      </c>
      <c r="G24" s="16">
        <v>32300</v>
      </c>
    </row>
    <row r="25" spans="1:7" ht="19.5" customHeight="1">
      <c r="A25" s="13" t="s">
        <v>334</v>
      </c>
      <c r="B25" s="27" t="s">
        <v>339</v>
      </c>
      <c r="C25" s="30" t="s">
        <v>86</v>
      </c>
      <c r="D25" s="13" t="s">
        <v>340</v>
      </c>
      <c r="E25" s="23">
        <f t="shared" si="0"/>
        <v>18976.75</v>
      </c>
      <c r="F25" s="24">
        <v>0</v>
      </c>
      <c r="G25" s="16">
        <v>18976.75</v>
      </c>
    </row>
    <row r="26" spans="1:7" ht="19.5" customHeight="1">
      <c r="A26" s="13" t="s">
        <v>334</v>
      </c>
      <c r="B26" s="27" t="s">
        <v>97</v>
      </c>
      <c r="C26" s="30" t="s">
        <v>86</v>
      </c>
      <c r="D26" s="13" t="s">
        <v>341</v>
      </c>
      <c r="E26" s="23">
        <f t="shared" si="0"/>
        <v>31627.92</v>
      </c>
      <c r="F26" s="24">
        <v>0</v>
      </c>
      <c r="G26" s="16">
        <v>31627.92</v>
      </c>
    </row>
    <row r="27" spans="1:7" ht="19.5" customHeight="1">
      <c r="A27" s="13" t="s">
        <v>334</v>
      </c>
      <c r="B27" s="27" t="s">
        <v>342</v>
      </c>
      <c r="C27" s="30" t="s">
        <v>86</v>
      </c>
      <c r="D27" s="13" t="s">
        <v>343</v>
      </c>
      <c r="E27" s="23">
        <f t="shared" si="0"/>
        <v>131400</v>
      </c>
      <c r="F27" s="24">
        <v>0</v>
      </c>
      <c r="G27" s="16">
        <v>131400</v>
      </c>
    </row>
    <row r="28" spans="1:7" ht="19.5" customHeight="1">
      <c r="A28" s="13" t="s">
        <v>344</v>
      </c>
      <c r="B28" s="27" t="s">
        <v>4</v>
      </c>
      <c r="C28" s="30" t="s">
        <v>4</v>
      </c>
      <c r="D28" s="13" t="s">
        <v>213</v>
      </c>
      <c r="E28" s="23">
        <f t="shared" si="0"/>
        <v>1220811</v>
      </c>
      <c r="F28" s="24">
        <v>1220811</v>
      </c>
      <c r="G28" s="16">
        <v>0</v>
      </c>
    </row>
    <row r="29" spans="1:7" ht="19.5" customHeight="1">
      <c r="A29" s="13" t="s">
        <v>345</v>
      </c>
      <c r="B29" s="27" t="s">
        <v>110</v>
      </c>
      <c r="C29" s="30" t="s">
        <v>86</v>
      </c>
      <c r="D29" s="13" t="s">
        <v>346</v>
      </c>
      <c r="E29" s="23">
        <f t="shared" si="0"/>
        <v>1220811</v>
      </c>
      <c r="F29" s="24">
        <v>1220811</v>
      </c>
      <c r="G29" s="16">
        <v>0</v>
      </c>
    </row>
  </sheetData>
  <sheetProtection/>
  <mergeCells count="10"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30.5" style="0" customWidth="1"/>
  </cols>
  <sheetData>
    <row r="1" spans="1:6" ht="19.5" customHeight="1">
      <c r="A1" s="5"/>
      <c r="B1" s="6"/>
      <c r="C1" s="6"/>
      <c r="D1" s="6"/>
      <c r="E1" s="6"/>
      <c r="F1" s="7" t="s">
        <v>347</v>
      </c>
    </row>
    <row r="2" spans="1:6" ht="19.5" customHeight="1">
      <c r="A2" s="101" t="s">
        <v>348</v>
      </c>
      <c r="B2" s="101"/>
      <c r="C2" s="101"/>
      <c r="D2" s="101"/>
      <c r="E2" s="101"/>
      <c r="F2" s="101"/>
    </row>
    <row r="3" spans="1:6" ht="19.5" customHeight="1">
      <c r="A3" s="174" t="s">
        <v>3</v>
      </c>
      <c r="B3" s="174"/>
      <c r="C3" s="174"/>
      <c r="D3" s="174"/>
      <c r="E3" s="174"/>
      <c r="F3" s="9" t="s">
        <v>5</v>
      </c>
    </row>
    <row r="4" spans="1:6" ht="19.5" customHeight="1">
      <c r="A4" s="115" t="s">
        <v>68</v>
      </c>
      <c r="B4" s="116"/>
      <c r="C4" s="117"/>
      <c r="D4" s="175" t="s">
        <v>69</v>
      </c>
      <c r="E4" s="160" t="s">
        <v>349</v>
      </c>
      <c r="F4" s="123" t="s">
        <v>71</v>
      </c>
    </row>
    <row r="5" spans="1:6" ht="19.5" customHeight="1">
      <c r="A5" s="10" t="s">
        <v>78</v>
      </c>
      <c r="B5" s="11" t="s">
        <v>79</v>
      </c>
      <c r="C5" s="12" t="s">
        <v>80</v>
      </c>
      <c r="D5" s="176"/>
      <c r="E5" s="160"/>
      <c r="F5" s="124"/>
    </row>
    <row r="6" spans="1:6" ht="19.5" customHeight="1">
      <c r="A6" s="27" t="s">
        <v>4</v>
      </c>
      <c r="B6" s="27" t="s">
        <v>4</v>
      </c>
      <c r="C6" s="27" t="s">
        <v>4</v>
      </c>
      <c r="D6" s="28" t="s">
        <v>4</v>
      </c>
      <c r="E6" s="28" t="s">
        <v>58</v>
      </c>
      <c r="F6" s="29">
        <v>410300</v>
      </c>
    </row>
    <row r="7" spans="1:6" ht="19.5" customHeight="1">
      <c r="A7" s="27" t="s">
        <v>4</v>
      </c>
      <c r="B7" s="27" t="s">
        <v>4</v>
      </c>
      <c r="C7" s="27" t="s">
        <v>4</v>
      </c>
      <c r="D7" s="28" t="s">
        <v>81</v>
      </c>
      <c r="E7" s="28" t="s">
        <v>0</v>
      </c>
      <c r="F7" s="29">
        <v>410300</v>
      </c>
    </row>
    <row r="8" spans="1:6" ht="19.5" customHeight="1">
      <c r="A8" s="27" t="s">
        <v>83</v>
      </c>
      <c r="B8" s="27" t="s">
        <v>84</v>
      </c>
      <c r="C8" s="27" t="s">
        <v>85</v>
      </c>
      <c r="D8" s="28" t="s">
        <v>86</v>
      </c>
      <c r="E8" s="28" t="s">
        <v>350</v>
      </c>
      <c r="F8" s="29">
        <v>25500</v>
      </c>
    </row>
    <row r="9" spans="1:6" ht="19.5" customHeight="1">
      <c r="A9" s="27" t="s">
        <v>83</v>
      </c>
      <c r="B9" s="27" t="s">
        <v>84</v>
      </c>
      <c r="C9" s="27" t="s">
        <v>88</v>
      </c>
      <c r="D9" s="28" t="s">
        <v>86</v>
      </c>
      <c r="E9" s="28" t="s">
        <v>351</v>
      </c>
      <c r="F9" s="29">
        <v>10000</v>
      </c>
    </row>
    <row r="10" spans="1:6" ht="19.5" customHeight="1">
      <c r="A10" s="27" t="s">
        <v>83</v>
      </c>
      <c r="B10" s="27" t="s">
        <v>84</v>
      </c>
      <c r="C10" s="27" t="s">
        <v>90</v>
      </c>
      <c r="D10" s="28" t="s">
        <v>86</v>
      </c>
      <c r="E10" s="28" t="s">
        <v>352</v>
      </c>
      <c r="F10" s="29">
        <v>5000</v>
      </c>
    </row>
    <row r="11" spans="1:6" ht="19.5" customHeight="1">
      <c r="A11" s="27" t="s">
        <v>83</v>
      </c>
      <c r="B11" s="27" t="s">
        <v>92</v>
      </c>
      <c r="C11" s="27" t="s">
        <v>84</v>
      </c>
      <c r="D11" s="28" t="s">
        <v>86</v>
      </c>
      <c r="E11" s="28" t="s">
        <v>353</v>
      </c>
      <c r="F11" s="29">
        <v>20000</v>
      </c>
    </row>
    <row r="12" spans="1:6" ht="19.5" customHeight="1">
      <c r="A12" s="27" t="s">
        <v>83</v>
      </c>
      <c r="B12" s="27" t="s">
        <v>92</v>
      </c>
      <c r="C12" s="27" t="s">
        <v>84</v>
      </c>
      <c r="D12" s="28" t="s">
        <v>86</v>
      </c>
      <c r="E12" s="28" t="s">
        <v>354</v>
      </c>
      <c r="F12" s="29">
        <v>20000</v>
      </c>
    </row>
    <row r="13" spans="1:6" ht="19.5" customHeight="1">
      <c r="A13" s="27" t="s">
        <v>83</v>
      </c>
      <c r="B13" s="27" t="s">
        <v>92</v>
      </c>
      <c r="C13" s="27" t="s">
        <v>94</v>
      </c>
      <c r="D13" s="28" t="s">
        <v>86</v>
      </c>
      <c r="E13" s="28" t="s">
        <v>355</v>
      </c>
      <c r="F13" s="29">
        <v>5000</v>
      </c>
    </row>
    <row r="14" spans="1:6" ht="19.5" customHeight="1">
      <c r="A14" s="27" t="s">
        <v>83</v>
      </c>
      <c r="B14" s="27" t="s">
        <v>92</v>
      </c>
      <c r="C14" s="27" t="s">
        <v>94</v>
      </c>
      <c r="D14" s="28" t="s">
        <v>86</v>
      </c>
      <c r="E14" s="28" t="s">
        <v>356</v>
      </c>
      <c r="F14" s="29">
        <v>5000</v>
      </c>
    </row>
    <row r="15" spans="1:6" ht="19.5" customHeight="1">
      <c r="A15" s="27" t="s">
        <v>83</v>
      </c>
      <c r="B15" s="27" t="s">
        <v>92</v>
      </c>
      <c r="C15" s="27" t="s">
        <v>94</v>
      </c>
      <c r="D15" s="28" t="s">
        <v>86</v>
      </c>
      <c r="E15" s="28" t="s">
        <v>357</v>
      </c>
      <c r="F15" s="29">
        <v>5000</v>
      </c>
    </row>
    <row r="16" spans="1:6" ht="19.5" customHeight="1">
      <c r="A16" s="27" t="s">
        <v>83</v>
      </c>
      <c r="B16" s="27" t="s">
        <v>92</v>
      </c>
      <c r="C16" s="27" t="s">
        <v>94</v>
      </c>
      <c r="D16" s="28" t="s">
        <v>86</v>
      </c>
      <c r="E16" s="28" t="s">
        <v>358</v>
      </c>
      <c r="F16" s="29">
        <v>15900</v>
      </c>
    </row>
    <row r="17" spans="1:6" ht="19.5" customHeight="1">
      <c r="A17" s="27" t="s">
        <v>83</v>
      </c>
      <c r="B17" s="27" t="s">
        <v>92</v>
      </c>
      <c r="C17" s="27" t="s">
        <v>94</v>
      </c>
      <c r="D17" s="28" t="s">
        <v>86</v>
      </c>
      <c r="E17" s="28" t="s">
        <v>359</v>
      </c>
      <c r="F17" s="29">
        <v>6000</v>
      </c>
    </row>
    <row r="18" spans="1:6" ht="19.5" customHeight="1">
      <c r="A18" s="27" t="s">
        <v>83</v>
      </c>
      <c r="B18" s="27" t="s">
        <v>92</v>
      </c>
      <c r="C18" s="27" t="s">
        <v>94</v>
      </c>
      <c r="D18" s="28" t="s">
        <v>86</v>
      </c>
      <c r="E18" s="28" t="s">
        <v>360</v>
      </c>
      <c r="F18" s="29">
        <v>5000</v>
      </c>
    </row>
    <row r="19" spans="1:6" ht="19.5" customHeight="1">
      <c r="A19" s="27" t="s">
        <v>83</v>
      </c>
      <c r="B19" s="27" t="s">
        <v>92</v>
      </c>
      <c r="C19" s="27" t="s">
        <v>94</v>
      </c>
      <c r="D19" s="28" t="s">
        <v>86</v>
      </c>
      <c r="E19" s="28" t="s">
        <v>361</v>
      </c>
      <c r="F19" s="29">
        <v>30000</v>
      </c>
    </row>
    <row r="20" spans="1:6" ht="19.5" customHeight="1">
      <c r="A20" s="27" t="s">
        <v>83</v>
      </c>
      <c r="B20" s="27" t="s">
        <v>92</v>
      </c>
      <c r="C20" s="27" t="s">
        <v>88</v>
      </c>
      <c r="D20" s="28" t="s">
        <v>86</v>
      </c>
      <c r="E20" s="28" t="s">
        <v>362</v>
      </c>
      <c r="F20" s="29">
        <v>5000</v>
      </c>
    </row>
    <row r="21" spans="1:6" ht="19.5" customHeight="1">
      <c r="A21" s="27" t="s">
        <v>83</v>
      </c>
      <c r="B21" s="27" t="s">
        <v>97</v>
      </c>
      <c r="C21" s="27" t="s">
        <v>90</v>
      </c>
      <c r="D21" s="28" t="s">
        <v>86</v>
      </c>
      <c r="E21" s="28" t="s">
        <v>363</v>
      </c>
      <c r="F21" s="29">
        <v>5000</v>
      </c>
    </row>
    <row r="22" spans="1:6" ht="19.5" customHeight="1">
      <c r="A22" s="27" t="s">
        <v>83</v>
      </c>
      <c r="B22" s="27" t="s">
        <v>99</v>
      </c>
      <c r="C22" s="27" t="s">
        <v>90</v>
      </c>
      <c r="D22" s="28" t="s">
        <v>86</v>
      </c>
      <c r="E22" s="28" t="s">
        <v>364</v>
      </c>
      <c r="F22" s="29">
        <v>5000</v>
      </c>
    </row>
    <row r="23" spans="1:6" ht="19.5" customHeight="1">
      <c r="A23" s="27" t="s">
        <v>101</v>
      </c>
      <c r="B23" s="27" t="s">
        <v>102</v>
      </c>
      <c r="C23" s="27" t="s">
        <v>103</v>
      </c>
      <c r="D23" s="28" t="s">
        <v>86</v>
      </c>
      <c r="E23" s="28" t="s">
        <v>365</v>
      </c>
      <c r="F23" s="29">
        <v>5000</v>
      </c>
    </row>
    <row r="24" spans="1:6" ht="19.5" customHeight="1">
      <c r="A24" s="27" t="s">
        <v>105</v>
      </c>
      <c r="B24" s="27" t="s">
        <v>84</v>
      </c>
      <c r="C24" s="27" t="s">
        <v>106</v>
      </c>
      <c r="D24" s="28" t="s">
        <v>86</v>
      </c>
      <c r="E24" s="28" t="s">
        <v>366</v>
      </c>
      <c r="F24" s="29">
        <v>25000</v>
      </c>
    </row>
    <row r="25" spans="1:6" ht="19.5" customHeight="1">
      <c r="A25" s="27" t="s">
        <v>116</v>
      </c>
      <c r="B25" s="27" t="s">
        <v>110</v>
      </c>
      <c r="C25" s="27" t="s">
        <v>84</v>
      </c>
      <c r="D25" s="28" t="s">
        <v>86</v>
      </c>
      <c r="E25" s="28" t="s">
        <v>367</v>
      </c>
      <c r="F25" s="29">
        <v>76100</v>
      </c>
    </row>
    <row r="26" spans="1:6" ht="19.5" customHeight="1">
      <c r="A26" s="27" t="s">
        <v>118</v>
      </c>
      <c r="B26" s="27" t="s">
        <v>94</v>
      </c>
      <c r="C26" s="27" t="s">
        <v>121</v>
      </c>
      <c r="D26" s="28" t="s">
        <v>86</v>
      </c>
      <c r="E26" s="28" t="s">
        <v>368</v>
      </c>
      <c r="F26" s="29">
        <v>40000</v>
      </c>
    </row>
    <row r="27" spans="1:6" ht="19.5" customHeight="1">
      <c r="A27" s="27" t="s">
        <v>118</v>
      </c>
      <c r="B27" s="27" t="s">
        <v>110</v>
      </c>
      <c r="C27" s="27" t="s">
        <v>90</v>
      </c>
      <c r="D27" s="28" t="s">
        <v>86</v>
      </c>
      <c r="E27" s="28" t="s">
        <v>369</v>
      </c>
      <c r="F27" s="29">
        <v>96800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CLT-AL00</dc:creator>
  <cp:keywords/>
  <dc:description/>
  <cp:lastModifiedBy>Administrator</cp:lastModifiedBy>
  <cp:lastPrinted>2019-11-12T15:13:15Z</cp:lastPrinted>
  <dcterms:created xsi:type="dcterms:W3CDTF">2019-02-20T11:06:21Z</dcterms:created>
  <dcterms:modified xsi:type="dcterms:W3CDTF">2021-04-16T02:44:18Z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