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MAILMERGEMODE">"OneWorksheet"</definedName>
    <definedName name="_xlnm.Print_Area" localSheetId="1">'1'!$A$1:$D$41</definedName>
    <definedName name="_xlnm.Print_Area" localSheetId="2">'1-1'!$A$1:$T$14</definedName>
    <definedName name="_xlnm.Print_Area" localSheetId="3">'1-2'!$A$1:$J$14</definedName>
    <definedName name="_xlnm.Print_Area" localSheetId="4">'2'!$A$1:$H$39</definedName>
    <definedName name="_xlnm.Print_Area" localSheetId="5">'2-1'!$A$1:$S$18</definedName>
    <definedName name="_xlnm.Print_Area" localSheetId="6">'3'!$A$1:$DI$14</definedName>
    <definedName name="_xlnm.Print_Area" localSheetId="7">'3-1'!$A$1:$G$41</definedName>
    <definedName name="_xlnm.Print_Area" localSheetId="8">'3-2'!$A$1:$F$9</definedName>
    <definedName name="_xlnm.Print_Area" localSheetId="9">'3-3'!$A$1:$H$9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Titles" localSheetId="1">'1'!$1:$41</definedName>
    <definedName name="_xlnm.Print_Titles" localSheetId="2">'1-1'!$1:$6</definedName>
    <definedName name="_xlnm.Print_Titles" localSheetId="3">'1-2'!$1:$6</definedName>
    <definedName name="_xlnm.Print_Titles" localSheetId="4">'2'!$1:$39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13">'6'!$1:$6</definedName>
    <definedName name="_xlnm.Print_Titles" localSheetId="0">封面!$1:$9</definedName>
  </definedNames>
  <calcPr calcId="144525"/>
</workbook>
</file>

<file path=xl/sharedStrings.xml><?xml version="1.0" encoding="utf-8"?>
<sst xmlns="http://schemas.openxmlformats.org/spreadsheetml/2006/main" count="1183" uniqueCount="435">
  <si>
    <t>剑阁县鹤龄小学</t>
  </si>
  <si>
    <t>表1</t>
  </si>
  <si>
    <t>部门收支总表</t>
  </si>
  <si>
    <t>单位名称： 剑阁县鹤龄小学</t>
  </si>
  <si>
    <t/>
  </si>
  <si>
    <t>单位：元</t>
  </si>
  <si>
    <t>收          入</t>
  </si>
  <si>
    <t>支             出</t>
  </si>
  <si>
    <t>项              目</t>
  </si>
  <si>
    <t>2020年预算数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</si>
  <si>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</si>
  <si>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</si>
  <si>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</si>
  <si>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</si>
  <si>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</si>
  <si>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</si>
  <si>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</si>
  <si>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</si>
  <si>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</si>
  <si>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</si>
  <si>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</si>
  <si>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</si>
  <si>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</si>
  <si>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</si>
  <si>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</si>
  <si>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</si>
  <si>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</si>
  <si>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</si>
  <si>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</si>
  <si>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</si>
  <si>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</si>
  <si>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</si>
  <si>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</si>
  <si>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</si>
  <si>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</si>
  <si>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</si>
  <si>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</si>
  <si>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</si>
  <si>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</si>
  <si>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</si>
  <si>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</si>
  <si>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</si>
  <si>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</si>
  <si>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</si>
  <si>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</si>
  <si>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</si>
  <si>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</si>
  <si>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</si>
  <si>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</si>
  <si>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</si>
  <si>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</si>
  <si>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</si>
  <si>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</si>
  <si>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</si>
  <si>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</si>
  <si>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</si>
  <si>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</si>
  <si>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</si>
  <si>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</si>
  <si>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</si>
  <si>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</si>
  <si>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</si>
  <si>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</si>
  <si>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</si>
  <si>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</si>
  <si>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</si>
  <si>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</si>
  <si>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</si>
  <si>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</si>
  <si>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</si>
  <si>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</si>
  <si>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</si>
  <si>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</si>
  <si>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</si>
  <si>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</si>
  <si>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</si>
  <si>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</si>
  <si>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</si>
  <si>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</si>
  <si>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</si>
  <si>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剑阁县教育局</t>
  </si>
  <si>
    <t>611673</t>
  </si>
  <si>
    <t xml:space="preserve">  剑阁县鹤龄小学</t>
  </si>
  <si>
    <t>205</t>
  </si>
  <si>
    <t>02</t>
  </si>
  <si>
    <t>01</t>
  </si>
  <si>
    <t xml:space="preserve">  611673</t>
  </si>
  <si>
    <t xml:space="preserve">    学前教育</t>
  </si>
  <si>
    <t xml:space="preserve">    小学教育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</si>
  <si>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</si>
  <si>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</si>
  <si>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</si>
  <si>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</si>
  <si>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</si>
  <si>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</si>
  <si>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</si>
  <si>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</si>
  <si>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</si>
  <si>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</si>
  <si>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</si>
  <si>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</si>
  <si>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</si>
  <si>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</si>
  <si>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</si>
  <si>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</si>
  <si>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</si>
  <si>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</si>
  <si>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</si>
  <si>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</si>
  <si>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</si>
  <si>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</si>
  <si>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</si>
  <si>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</si>
  <si>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</si>
  <si>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</si>
  <si>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</si>
  <si>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</si>
  <si>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</si>
  <si>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</si>
  <si>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</si>
  <si>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</si>
  <si>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</si>
  <si>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</si>
  <si>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</si>
  <si>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</si>
  <si>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</si>
  <si>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</si>
  <si>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</si>
  <si>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</si>
  <si>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</si>
  <si>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</si>
  <si>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</si>
  <si>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</si>
  <si>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</si>
  <si>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</si>
  <si>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</si>
  <si>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</si>
  <si>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</si>
  <si>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</si>
  <si>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</si>
  <si>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</si>
  <si>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</si>
  <si>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</si>
  <si>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</si>
  <si>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</si>
  <si>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</si>
  <si>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</si>
  <si>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财政拨款支出预算表（政府经济分类科目）</t>
  </si>
  <si>
    <t>项目</t>
  </si>
  <si>
    <t>总计</t>
  </si>
  <si>
    <t>当年财政拨款安排</t>
  </si>
  <si>
    <t>上年结转安排</t>
  </si>
  <si>
    <t>经济科目</t>
  </si>
  <si>
    <t>合 计</t>
  </si>
  <si>
    <t>一般公共预算拨款</t>
  </si>
  <si>
    <t>政府性基金安排</t>
  </si>
  <si>
    <t>505</t>
  </si>
  <si>
    <t xml:space="preserve">    对事业单位经常性补助</t>
  </si>
  <si>
    <t xml:space="preserve">  505</t>
  </si>
  <si>
    <t xml:space="preserve">      工资福利支出</t>
  </si>
  <si>
    <t xml:space="preserve">      商品和服务支出</t>
  </si>
  <si>
    <t>506</t>
  </si>
  <si>
    <t xml:space="preserve">    对事业单位资本性补助</t>
  </si>
  <si>
    <t xml:space="preserve">  506</t>
  </si>
  <si>
    <t xml:space="preserve">      资本性支出（一）</t>
  </si>
  <si>
    <t xml:space="preserve">      资本性支出（二）</t>
  </si>
  <si>
    <t>509</t>
  </si>
  <si>
    <t xml:space="preserve">    对个人和家庭的补助</t>
  </si>
  <si>
    <t xml:space="preserve">  509</t>
  </si>
  <si>
    <t xml:space="preserve">      社会福利和救助</t>
  </si>
  <si>
    <t>99</t>
  </si>
  <si>
    <t xml:space="preserve">      其他对个人和家庭补助</t>
  </si>
  <si>
    <t>表3</t>
  </si>
  <si>
    <t>一般公共预算支出总表</t>
  </si>
  <si>
    <t>单位名称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</si>
  <si>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</si>
  <si>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</si>
  <si>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</si>
  <si>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</si>
  <si>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</si>
  <si>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</si>
  <si>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</si>
  <si>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</si>
  <si>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</si>
  <si>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</si>
  <si>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</si>
  <si>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</si>
  <si>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</si>
  <si>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</si>
  <si>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</si>
  <si>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</si>
  <si>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</si>
  <si>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</si>
  <si>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</si>
  <si>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</si>
  <si>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</si>
  <si>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</si>
  <si>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</si>
  <si>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</si>
  <si>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</si>
  <si>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</si>
  <si>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</si>
  <si>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</si>
  <si>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</si>
  <si>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</si>
  <si>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</si>
  <si>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</si>
  <si>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</si>
  <si>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</si>
  <si>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</si>
  <si>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</si>
  <si>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</si>
  <si>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</si>
  <si>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</si>
  <si>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</si>
  <si>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</si>
  <si>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</si>
  <si>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</si>
  <si>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</si>
  <si>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</si>
  <si>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</si>
  <si>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</si>
  <si>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</si>
  <si>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</si>
  <si>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</si>
  <si>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</si>
  <si>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</si>
  <si>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</si>
  <si>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</si>
  <si>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</si>
  <si>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</si>
  <si>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</si>
  <si>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</si>
  <si>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</si>
  <si>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</si>
  <si>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</si>
  <si>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</si>
  <si>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</si>
  <si>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</si>
  <si>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</si>
  <si>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</si>
  <si>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</si>
  <si>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</si>
  <si>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</si>
  <si>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</si>
  <si>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</si>
  <si>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</si>
  <si>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</si>
  <si>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</si>
  <si>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</si>
  <si>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</si>
  <si>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</si>
  <si>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</si>
  <si>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</si>
  <si>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</si>
  <si>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</si>
  <si>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</si>
  <si>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</si>
  <si>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</si>
  <si>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</si>
  <si>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</si>
  <si>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</si>
  <si>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</si>
  <si>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</si>
  <si>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</si>
  <si>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</si>
  <si>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赠与</t>
  </si>
  <si>
    <t>国家赔偿费用支出</t>
  </si>
  <si>
    <t>对民间非营利组织和群众性自治组织补贴</t>
  </si>
  <si>
    <t>金额(代缴社会保险费)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</si>
  <si>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</si>
  <si>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</si>
  <si>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</si>
  <si>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</si>
  <si>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</si>
  <si>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</si>
  <si>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  工资福利支出</t>
  </si>
  <si>
    <t xml:space="preserve">  301</t>
  </si>
  <si>
    <t xml:space="preserve">      基本工资</t>
  </si>
  <si>
    <t xml:space="preserve">      津贴补贴</t>
  </si>
  <si>
    <t>07</t>
  </si>
  <si>
    <t xml:space="preserve">      绩效工资</t>
  </si>
  <si>
    <t>08</t>
  </si>
  <si>
    <t xml:space="preserve">      机关事业单位基本养老保险缴费</t>
  </si>
  <si>
    <t>10</t>
  </si>
  <si>
    <t xml:space="preserve">      职工基本医疗保险缴费</t>
  </si>
  <si>
    <t>12</t>
  </si>
  <si>
    <t xml:space="preserve">      其他社会保障缴费</t>
  </si>
  <si>
    <t>13</t>
  </si>
  <si>
    <t xml:space="preserve">      住房公积金</t>
  </si>
  <si>
    <t xml:space="preserve">      其他工资福利支出</t>
  </si>
  <si>
    <t>302</t>
  </si>
  <si>
    <t xml:space="preserve">    商品和服务支出</t>
  </si>
  <si>
    <t xml:space="preserve">  302</t>
  </si>
  <si>
    <t xml:space="preserve">      办公费</t>
  </si>
  <si>
    <t xml:space="preserve">      印刷费</t>
  </si>
  <si>
    <t>03</t>
  </si>
  <si>
    <t xml:space="preserve">      咨询费</t>
  </si>
  <si>
    <t>04</t>
  </si>
  <si>
    <t xml:space="preserve">      手续费</t>
  </si>
  <si>
    <t xml:space="preserve">      水费</t>
  </si>
  <si>
    <t>06</t>
  </si>
  <si>
    <t xml:space="preserve">      电费</t>
  </si>
  <si>
    <t xml:space="preserve">      邮电费</t>
  </si>
  <si>
    <t>09</t>
  </si>
  <si>
    <t xml:space="preserve">      物业管理费</t>
  </si>
  <si>
    <t xml:space="preserve">      差旅费</t>
  </si>
  <si>
    <t xml:space="preserve">      维修(护)费</t>
  </si>
  <si>
    <t>14</t>
  </si>
  <si>
    <t xml:space="preserve">      租赁费</t>
  </si>
  <si>
    <t>16</t>
  </si>
  <si>
    <t xml:space="preserve">      培训费</t>
  </si>
  <si>
    <t>17</t>
  </si>
  <si>
    <t xml:space="preserve">      公务接待费</t>
  </si>
  <si>
    <t>18</t>
  </si>
  <si>
    <t xml:space="preserve">      专用材料费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</si>
  <si>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</si>
  <si>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</si>
  <si>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</si>
  <si>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</si>
  <si>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</si>
  <si>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</si>
  <si>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>39</t>
  </si>
  <si>
    <t xml:space="preserve">      其他交通费用</t>
  </si>
  <si>
    <t xml:space="preserve">      其他商品和服务支出</t>
  </si>
  <si>
    <t>303</t>
  </si>
  <si>
    <t xml:space="preserve">  303</t>
  </si>
  <si>
    <t xml:space="preserve">      生活补助</t>
  </si>
  <si>
    <t xml:space="preserve">      其他对个人和家庭的补助支出</t>
  </si>
  <si>
    <t>表3-2</t>
  </si>
  <si>
    <t>一般公共预算项目支出预算表</t>
  </si>
  <si>
    <t>单位名称（项目）</t>
  </si>
  <si>
    <t xml:space="preserve">  2020年校园安全保障经费</t>
  </si>
  <si>
    <t xml:space="preserve">  2020年学校食堂补助经费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</si>
  <si>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</si>
  <si>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</si>
  <si>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</si>
  <si>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</si>
  <si>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</si>
  <si>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</si>
  <si>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</si>
  <si>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</si>
  <si>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</si>
  <si>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</si>
  <si>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</si>
  <si>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</si>
  <si>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</si>
  <si>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</si>
  <si>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</si>
  <si>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r>
      <rPr>
        <sz val="9"/>
        <color indexed="8"/>
        <rFont val="宋体"/>
        <charset val="134"/>
      </rPr>
      <t>表</t>
    </r>
    <r>
      <rPr>
        <sz val="11"/>
        <color indexed="8"/>
        <rFont val="Arial"/>
        <charset val="134"/>
      </rPr>
      <t>6</t>
    </r>
  </si>
  <si>
    <t>部门预算项目绩效目标</t>
  </si>
  <si>
    <t>项目单位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</si>
  <si>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</si>
  <si>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</si>
  <si>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</si>
  <si>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</si>
  <si>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</si>
  <si>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</si>
  <si>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</si>
  <si>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</si>
  <si>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</si>
  <si>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</si>
  <si>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</si>
  <si>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部门整体支出绩效目标申报表</t>
  </si>
  <si>
    <t>（2020年度）</t>
  </si>
  <si>
    <t>部门名称</t>
  </si>
  <si>
    <t>年度
主要
任务</t>
  </si>
  <si>
    <t>任务名称</t>
  </si>
  <si>
    <t>任务内容</t>
  </si>
  <si>
    <t>预算金额（万元）</t>
  </si>
  <si>
    <t>总额</t>
  </si>
  <si>
    <t>保障职工工资与福利支出</t>
  </si>
  <si>
    <t>保障学校正常运转</t>
  </si>
  <si>
    <t>学生资助</t>
  </si>
  <si>
    <t>足额发放贫困家庭学生生活补助</t>
  </si>
  <si>
    <t>保障学前教育正常运转</t>
  </si>
  <si>
    <t>遗属补助</t>
  </si>
  <si>
    <t>保障遗属人员补助及时足额发放</t>
  </si>
  <si>
    <t>食堂补助</t>
  </si>
  <si>
    <t>保障全年食堂正常运转</t>
  </si>
  <si>
    <t>保障校园安全</t>
  </si>
  <si>
    <t>维护学校安全</t>
  </si>
  <si>
    <t>金额合计</t>
  </si>
  <si>
    <t>年度
总体
目标</t>
  </si>
  <si>
    <t>保障教师工资及时足额发放，按时缴纳教师社会保障费，及时支付学校各种正常支出，确保单位正常运转，出色完成各项工作任务，办人民满意的、有特色的教育。</t>
  </si>
  <si>
    <t>指标名称(总体目标)</t>
  </si>
  <si>
    <t>一级指标</t>
  </si>
  <si>
    <t>二级指标</t>
  </si>
  <si>
    <t>指标值（包含数字及文字描述）</t>
  </si>
  <si>
    <t>产出指标</t>
  </si>
  <si>
    <t>数量指标</t>
  </si>
  <si>
    <t>贫困地区乡村教师、校（园）长培训人次</t>
  </si>
  <si>
    <t>≥228人次</t>
  </si>
  <si>
    <t>学前教育学生资助政策惠及学生人数</t>
  </si>
  <si>
    <t>≥220人</t>
  </si>
  <si>
    <t>城乡义务教育公用经费惠及人数</t>
  </si>
  <si>
    <t>≥1337人</t>
  </si>
  <si>
    <t>农村特岗教师人数</t>
  </si>
  <si>
    <t>≥8人</t>
  </si>
  <si>
    <t>义务教育学生资助政策惠及学生人数</t>
  </si>
  <si>
    <t>≥712人</t>
  </si>
  <si>
    <t>城乡学前教育经费惠及学生人数</t>
  </si>
  <si>
    <t>≥436人</t>
  </si>
  <si>
    <t>质量指标</t>
  </si>
  <si>
    <t>学生资助标准达标率</t>
  </si>
  <si>
    <t>100%</t>
  </si>
  <si>
    <t>农村义务教育学生营养改善计划供餐质量达标率</t>
  </si>
  <si>
    <t>教师培训合格率</t>
  </si>
  <si>
    <t>国家通用语言文字培训覆盖率</t>
  </si>
  <si>
    <t>时效指标</t>
  </si>
  <si>
    <t>目标在时限内完成</t>
  </si>
  <si>
    <t>2020年12月前完成</t>
  </si>
  <si>
    <t>成本指标</t>
  </si>
  <si>
    <t>保障单位各项工作正常运转</t>
  </si>
  <si>
    <t>按财政预算足额保障</t>
  </si>
  <si>
    <t>经济效益指标</t>
  </si>
  <si>
    <t>社会效益指标</t>
  </si>
  <si>
    <t>适龄儿童、青少年接受九年义务教育的比率</t>
  </si>
  <si>
    <t>≥100%</t>
  </si>
  <si>
    <t>建档立卡贫困户子女全程全部接受资助的比例</t>
  </si>
  <si>
    <t>大班额消除率</t>
  </si>
  <si>
    <t>90%</t>
  </si>
  <si>
    <t>参训乡村教师教育教学能力提高</t>
  </si>
  <si>
    <t>明显提高</t>
  </si>
  <si>
    <t>生态效益指标</t>
  </si>
  <si>
    <t>可持续影响指标</t>
  </si>
  <si>
    <t>贯彻落实义务教育保障机制</t>
  </si>
  <si>
    <t>完成预期目标</t>
  </si>
  <si>
    <t>提升教育教学质量与水平</t>
  </si>
  <si>
    <t>支持城乡义务教育健康发展</t>
  </si>
  <si>
    <t>家长满意度</t>
  </si>
  <si>
    <t>99%</t>
  </si>
  <si>
    <t>社会满意度</t>
  </si>
  <si>
    <t>98%</t>
  </si>
  <si>
    <t>学生满意度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</si>
</sst>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&quot;\&quot;#,##0.00_);\(&quot;\&quot;#,##0.00\)"/>
  </numFmts>
  <fonts count="52">
    <font>
      <sz val="9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9"/>
      <color indexed="8"/>
      <name val="Arial"/>
      <charset val="134"/>
    </font>
    <font>
      <sz val="11"/>
      <color indexed="8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Calibri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62"/>
      <name val="Calibri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Calibri"/>
      <charset val="134"/>
    </font>
    <font>
      <b/>
      <sz val="11"/>
      <color indexed="62"/>
      <name val="Calibri"/>
      <charset val="134"/>
    </font>
    <font>
      <b/>
      <sz val="18"/>
      <color indexed="62"/>
      <name val="Cambria"/>
      <charset val="134"/>
    </font>
    <font>
      <b/>
      <sz val="11"/>
      <color indexed="63"/>
      <name val="Calibri"/>
      <charset val="134"/>
    </font>
    <font>
      <sz val="11"/>
      <color indexed="16"/>
      <name val="Calibri"/>
      <charset val="134"/>
    </font>
    <font>
      <b/>
      <sz val="11"/>
      <color indexed="53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62"/>
      <name val="Calibri"/>
      <charset val="134"/>
    </font>
    <font>
      <sz val="11"/>
      <color indexed="53"/>
      <name val="Calibri"/>
      <charset val="134"/>
    </font>
    <font>
      <sz val="11"/>
      <color indexed="60"/>
      <name val="Calibri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color indexed="8"/>
      <name val="Arial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60">
    <xf numFmtId="1" fontId="0" fillId="0" borderId="0"/>
    <xf numFmtId="42" fontId="15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3" fillId="16" borderId="5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9" fillId="7" borderId="0" applyNumberFormat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52" applyNumberFormat="0" applyFont="0" applyAlignment="0" applyProtection="0">
      <alignment vertical="center"/>
    </xf>
    <xf numFmtId="0" fontId="25" fillId="0" borderId="55" applyNumberFormat="0" applyFill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7" borderId="56" applyNumberFormat="0" applyFont="0" applyAlignment="0" applyProtection="0"/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2" fillId="0" borderId="53" applyNumberFormat="0" applyFill="0" applyAlignment="0" applyProtection="0">
      <alignment vertical="center"/>
    </xf>
    <xf numFmtId="0" fontId="19" fillId="27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33" borderId="60" applyNumberFormat="0" applyAlignment="0" applyProtection="0">
      <alignment vertical="center"/>
    </xf>
    <xf numFmtId="0" fontId="36" fillId="33" borderId="54" applyNumberFormat="0" applyAlignment="0" applyProtection="0">
      <alignment vertical="center"/>
    </xf>
    <xf numFmtId="0" fontId="33" fillId="32" borderId="5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58" applyNumberFormat="0" applyFill="0" applyAlignment="0" applyProtection="0">
      <alignment vertical="center"/>
    </xf>
    <xf numFmtId="0" fontId="2" fillId="0" borderId="0"/>
    <xf numFmtId="0" fontId="35" fillId="0" borderId="6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32" fillId="3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7" fillId="39" borderId="62" applyNumberFormat="0" applyAlignment="0" applyProtection="0"/>
    <xf numFmtId="0" fontId="17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63" applyNumberFormat="0" applyFill="0" applyAlignment="0" applyProtection="0"/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2" borderId="0" applyNumberFormat="0" applyBorder="0" applyAlignment="0" applyProtection="0"/>
    <xf numFmtId="0" fontId="2" fillId="0" borderId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40" fillId="2" borderId="64" applyNumberFormat="0" applyAlignment="0" applyProtection="0"/>
    <xf numFmtId="0" fontId="14" fillId="43" borderId="0" applyNumberFormat="0" applyBorder="0" applyAlignment="0" applyProtection="0"/>
    <xf numFmtId="0" fontId="14" fillId="3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2" fillId="2" borderId="62" applyNumberFormat="0" applyAlignment="0" applyProtection="0"/>
    <xf numFmtId="0" fontId="42" fillId="2" borderId="62" applyNumberFormat="0" applyAlignment="0" applyProtection="0"/>
    <xf numFmtId="0" fontId="43" fillId="47" borderId="65" applyNumberFormat="0" applyAlignment="0" applyProtection="0"/>
    <xf numFmtId="0" fontId="43" fillId="47" borderId="65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6" fillId="0" borderId="66" applyNumberFormat="0" applyFill="0" applyAlignment="0" applyProtection="0"/>
    <xf numFmtId="0" fontId="46" fillId="0" borderId="66" applyNumberFormat="0" applyFill="0" applyAlignment="0" applyProtection="0"/>
    <xf numFmtId="0" fontId="25" fillId="0" borderId="55" applyNumberFormat="0" applyFill="0" applyAlignment="0" applyProtection="0"/>
    <xf numFmtId="0" fontId="38" fillId="0" borderId="6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39" borderId="62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0" fillId="7" borderId="56" applyNumberFormat="0" applyFont="0" applyAlignment="0" applyProtection="0"/>
    <xf numFmtId="0" fontId="2" fillId="0" borderId="0"/>
    <xf numFmtId="0" fontId="40" fillId="2" borderId="64" applyNumberFormat="0" applyAlignment="0" applyProtection="0"/>
    <xf numFmtId="0" fontId="39" fillId="0" borderId="0" applyNumberFormat="0" applyFill="0" applyBorder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9">
    <xf numFmtId="1" fontId="0" fillId="0" borderId="0" xfId="0" applyNumberFormat="1" applyFont="1" applyFill="1"/>
    <xf numFmtId="0" fontId="1" fillId="0" borderId="0" xfId="147" applyFont="1" applyAlignment="1">
      <alignment vertical="center"/>
    </xf>
    <xf numFmtId="0" fontId="2" fillId="0" borderId="0" xfId="142" applyAlignment="1">
      <alignment vertical="center" wrapText="1"/>
    </xf>
    <xf numFmtId="0" fontId="3" fillId="0" borderId="0" xfId="156" applyFont="1" applyAlignment="1">
      <alignment horizontal="center" vertical="center" wrapText="1"/>
    </xf>
    <xf numFmtId="0" fontId="4" fillId="0" borderId="0" xfId="154" applyFont="1" applyAlignment="1">
      <alignment horizontal="center" vertical="center" wrapText="1"/>
    </xf>
    <xf numFmtId="0" fontId="5" fillId="0" borderId="1" xfId="149" applyFont="1" applyBorder="1" applyAlignment="1">
      <alignment horizontal="center" vertical="center" wrapText="1"/>
    </xf>
    <xf numFmtId="0" fontId="5" fillId="0" borderId="2" xfId="158" applyFont="1" applyBorder="1" applyAlignment="1">
      <alignment horizontal="left" vertical="center" wrapText="1"/>
    </xf>
    <xf numFmtId="0" fontId="5" fillId="0" borderId="3" xfId="157" applyFont="1" applyBorder="1" applyAlignment="1">
      <alignment horizontal="left" vertical="center" wrapText="1"/>
    </xf>
    <xf numFmtId="0" fontId="5" fillId="0" borderId="4" xfId="97" applyFont="1" applyBorder="1" applyAlignment="1">
      <alignment horizontal="left" vertical="center" wrapText="1"/>
    </xf>
    <xf numFmtId="0" fontId="5" fillId="0" borderId="5" xfId="159" applyFont="1" applyBorder="1" applyAlignment="1">
      <alignment horizontal="left" vertical="center" wrapText="1"/>
    </xf>
    <xf numFmtId="0" fontId="5" fillId="0" borderId="6" xfId="140" applyFont="1" applyBorder="1" applyAlignment="1">
      <alignment horizontal="center" vertical="center" wrapText="1"/>
    </xf>
    <xf numFmtId="0" fontId="5" fillId="0" borderId="7" xfId="131" applyFont="1" applyBorder="1" applyAlignment="1">
      <alignment horizontal="center" vertical="center" wrapText="1"/>
    </xf>
    <xf numFmtId="0" fontId="5" fillId="0" borderId="4" xfId="131" applyFont="1" applyBorder="1" applyAlignment="1">
      <alignment horizontal="center" vertical="center" wrapText="1"/>
    </xf>
    <xf numFmtId="0" fontId="5" fillId="0" borderId="8" xfId="131" applyFont="1" applyBorder="1" applyAlignment="1">
      <alignment horizontal="center" vertical="center" wrapText="1"/>
    </xf>
    <xf numFmtId="0" fontId="5" fillId="0" borderId="5" xfId="38" applyFont="1" applyBorder="1" applyAlignment="1">
      <alignment horizontal="center" vertical="center" wrapText="1"/>
    </xf>
    <xf numFmtId="0" fontId="5" fillId="0" borderId="9" xfId="143" applyFont="1" applyBorder="1" applyAlignment="1">
      <alignment horizontal="center" vertical="center" wrapText="1"/>
    </xf>
    <xf numFmtId="0" fontId="5" fillId="0" borderId="10" xfId="131" applyFont="1" applyBorder="1" applyAlignment="1">
      <alignment horizontal="center" vertical="center" wrapText="1"/>
    </xf>
    <xf numFmtId="0" fontId="5" fillId="0" borderId="11" xfId="131" applyFont="1" applyBorder="1" applyAlignment="1">
      <alignment horizontal="center" vertical="center" wrapText="1"/>
    </xf>
    <xf numFmtId="0" fontId="5" fillId="0" borderId="12" xfId="131" applyFont="1" applyBorder="1" applyAlignment="1">
      <alignment horizontal="center" vertical="center" wrapText="1"/>
    </xf>
    <xf numFmtId="0" fontId="5" fillId="0" borderId="13" xfId="131" applyFont="1" applyBorder="1" applyAlignment="1">
      <alignment horizontal="center" vertical="center" wrapText="1"/>
    </xf>
    <xf numFmtId="0" fontId="5" fillId="0" borderId="14" xfId="146" applyFont="1" applyBorder="1" applyAlignment="1">
      <alignment horizontal="center" vertical="center" wrapText="1"/>
    </xf>
    <xf numFmtId="0" fontId="5" fillId="0" borderId="15" xfId="144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5" fillId="0" borderId="16" xfId="141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5" fillId="0" borderId="2" xfId="155" applyFont="1" applyBorder="1" applyAlignment="1">
      <alignment horizontal="center" vertical="center" wrapText="1"/>
    </xf>
    <xf numFmtId="0" fontId="5" fillId="0" borderId="11" xfId="148" applyFont="1" applyBorder="1" applyAlignment="1">
      <alignment horizontal="center" vertical="center" wrapText="1"/>
    </xf>
    <xf numFmtId="0" fontId="5" fillId="0" borderId="12" xfId="145" applyFont="1" applyBorder="1" applyAlignment="1">
      <alignment horizontal="center" vertical="center" wrapText="1"/>
    </xf>
    <xf numFmtId="4" fontId="5" fillId="0" borderId="17" xfId="139" applyNumberFormat="1" applyFont="1" applyBorder="1" applyAlignment="1">
      <alignment horizontal="right" vertical="center" wrapText="1"/>
    </xf>
    <xf numFmtId="0" fontId="5" fillId="0" borderId="18" xfId="140" applyFont="1" applyBorder="1" applyAlignment="1">
      <alignment horizontal="center" vertical="center" wrapText="1"/>
    </xf>
    <xf numFmtId="0" fontId="5" fillId="0" borderId="7" xfId="7" applyFont="1" applyBorder="1" applyAlignment="1">
      <alignment horizontal="left" vertical="center"/>
    </xf>
    <xf numFmtId="0" fontId="5" fillId="0" borderId="4" xfId="150" applyFont="1" applyBorder="1" applyAlignment="1">
      <alignment horizontal="left" vertical="center"/>
    </xf>
    <xf numFmtId="0" fontId="5" fillId="0" borderId="8" xfId="82" applyFont="1" applyBorder="1" applyAlignment="1">
      <alignment horizontal="left" vertical="center"/>
    </xf>
    <xf numFmtId="0" fontId="5" fillId="0" borderId="7" xfId="138" applyFont="1" applyBorder="1" applyAlignment="1">
      <alignment horizontal="center" vertical="center" wrapText="1"/>
    </xf>
    <xf numFmtId="0" fontId="5" fillId="0" borderId="1" xfId="153" applyFont="1" applyBorder="1" applyAlignment="1">
      <alignment horizontal="center" vertical="center" wrapText="1"/>
    </xf>
    <xf numFmtId="0" fontId="5" fillId="0" borderId="1" xfId="140" applyFont="1" applyBorder="1" applyAlignment="1">
      <alignment horizontal="center" vertical="center" wrapText="1"/>
    </xf>
    <xf numFmtId="0" fontId="5" fillId="0" borderId="1" xfId="155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9" xfId="138" applyFont="1" applyBorder="1" applyAlignment="1">
      <alignment horizontal="center" vertical="center" wrapText="1"/>
    </xf>
    <xf numFmtId="0" fontId="5" fillId="0" borderId="13" xfId="138" applyFont="1" applyBorder="1" applyAlignment="1">
      <alignment horizontal="center" vertical="center" wrapText="1"/>
    </xf>
    <xf numFmtId="0" fontId="5" fillId="0" borderId="13" xfId="15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81" applyFont="1" applyBorder="1" applyAlignment="1">
      <alignment horizontal="left" vertical="center" wrapText="1"/>
    </xf>
    <xf numFmtId="0" fontId="5" fillId="0" borderId="19" xfId="151" applyFont="1" applyBorder="1" applyAlignment="1">
      <alignment horizontal="center" vertical="center" wrapText="1"/>
    </xf>
    <xf numFmtId="0" fontId="5" fillId="0" borderId="20" xfId="151" applyFont="1" applyBorder="1" applyAlignment="1">
      <alignment horizontal="center" vertical="center" wrapText="1"/>
    </xf>
    <xf numFmtId="0" fontId="5" fillId="0" borderId="1" xfId="151" applyFont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/>
    <xf numFmtId="0" fontId="5" fillId="2" borderId="0" xfId="0" applyNumberFormat="1" applyFont="1" applyFill="1"/>
    <xf numFmtId="0" fontId="5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>
      <alignment horizontal="right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1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1" fontId="5" fillId="0" borderId="32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0" fontId="5" fillId="0" borderId="33" xfId="0" applyNumberFormat="1" applyFont="1" applyFill="1" applyBorder="1" applyAlignment="1" applyProtection="1">
      <alignment horizontal="center" vertical="center" wrapText="1"/>
    </xf>
    <xf numFmtId="0" fontId="5" fillId="0" borderId="33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vertical="center" wrapText="1"/>
    </xf>
    <xf numFmtId="4" fontId="5" fillId="0" borderId="34" xfId="0" applyNumberFormat="1" applyFont="1" applyBorder="1" applyAlignment="1" applyProtection="1">
      <alignment vertical="center" wrapText="1"/>
    </xf>
    <xf numFmtId="4" fontId="5" fillId="0" borderId="3" xfId="0" applyNumberFormat="1" applyFont="1" applyBorder="1" applyAlignment="1" applyProtection="1">
      <alignment vertical="center" wrapText="1"/>
    </xf>
    <xf numFmtId="4" fontId="5" fillId="0" borderId="35" xfId="0" applyNumberFormat="1" applyFont="1" applyBorder="1" applyAlignment="1" applyProtection="1">
      <alignment vertical="center" wrapText="1"/>
    </xf>
    <xf numFmtId="0" fontId="10" fillId="0" borderId="0" xfId="0" applyNumberFormat="1" applyFont="1" applyFill="1"/>
    <xf numFmtId="0" fontId="10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/>
    <xf numFmtId="0" fontId="5" fillId="0" borderId="9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" fontId="5" fillId="0" borderId="36" xfId="0" applyNumberFormat="1" applyFont="1" applyFill="1" applyBorder="1" applyAlignment="1" applyProtection="1">
      <alignment horizontal="center" vertical="center" wrapText="1"/>
    </xf>
    <xf numFmtId="1" fontId="5" fillId="0" borderId="32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1" fontId="5" fillId="0" borderId="33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vertical="center" wrapText="1"/>
    </xf>
    <xf numFmtId="4" fontId="5" fillId="0" borderId="37" xfId="0" applyNumberFormat="1" applyFont="1" applyBorder="1" applyAlignment="1" applyProtection="1">
      <alignment vertical="center" wrapText="1"/>
    </xf>
    <xf numFmtId="4" fontId="5" fillId="0" borderId="38" xfId="0" applyNumberFormat="1" applyFont="1" applyBorder="1" applyAlignment="1" applyProtection="1">
      <alignment vertical="center" wrapText="1"/>
    </xf>
    <xf numFmtId="4" fontId="5" fillId="0" borderId="5" xfId="0" applyNumberFormat="1" applyFont="1" applyBorder="1" applyAlignment="1" applyProtection="1">
      <alignment vertical="center" wrapText="1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" fontId="5" fillId="0" borderId="39" xfId="0" applyNumberFormat="1" applyFont="1" applyFill="1" applyBorder="1" applyAlignment="1" applyProtection="1">
      <alignment horizontal="center" vertical="center" wrapText="1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27" xfId="0" applyNumberFormat="1" applyFont="1" applyFill="1" applyBorder="1" applyAlignment="1" applyProtection="1">
      <alignment vertical="center" wrapText="1"/>
    </xf>
    <xf numFmtId="49" fontId="5" fillId="0" borderId="6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vertical="center" wrapText="1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1" fontId="5" fillId="0" borderId="36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1" fontId="5" fillId="0" borderId="27" xfId="0" applyNumberFormat="1" applyFont="1" applyFill="1" applyBorder="1" applyAlignment="1" applyProtection="1">
      <alignment horizontal="center" vertical="center" wrapText="1"/>
    </xf>
    <xf numFmtId="1" fontId="5" fillId="0" borderId="33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center" vertical="center" wrapText="1"/>
    </xf>
    <xf numFmtId="49" fontId="5" fillId="0" borderId="39" xfId="0" applyNumberFormat="1" applyFont="1" applyFill="1" applyBorder="1" applyAlignment="1" applyProtection="1">
      <alignment vertical="center" wrapText="1"/>
    </xf>
    <xf numFmtId="1" fontId="0" fillId="0" borderId="0" xfId="0" applyNumberFormat="1" applyFont="1" applyFill="1" applyBorder="1"/>
    <xf numFmtId="0" fontId="0" fillId="2" borderId="0" xfId="0" applyNumberFormat="1" applyFont="1" applyFill="1"/>
    <xf numFmtId="0" fontId="5" fillId="0" borderId="1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 applyProtection="1">
      <alignment horizontal="center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 wrapText="1"/>
    </xf>
    <xf numFmtId="0" fontId="5" fillId="2" borderId="30" xfId="0" applyNumberFormat="1" applyFont="1" applyFill="1" applyBorder="1" applyAlignment="1" applyProtection="1">
      <alignment horizontal="center" vertical="center"/>
    </xf>
    <xf numFmtId="0" fontId="5" fillId="2" borderId="4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1" fontId="5" fillId="0" borderId="41" xfId="0" applyNumberFormat="1" applyFont="1" applyFill="1" applyBorder="1" applyAlignment="1" applyProtection="1">
      <alignment horizontal="center" vertical="center" wrapText="1"/>
    </xf>
    <xf numFmtId="1" fontId="0" fillId="0" borderId="28" xfId="0" applyNumberFormat="1" applyFont="1" applyFill="1" applyBorder="1" applyAlignment="1">
      <alignment horizontal="center" vertical="center"/>
    </xf>
    <xf numFmtId="1" fontId="0" fillId="0" borderId="29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 wrapText="1"/>
    </xf>
    <xf numFmtId="0" fontId="5" fillId="0" borderId="43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wrapText="1"/>
    </xf>
    <xf numFmtId="1" fontId="11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1" fontId="0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/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28" xfId="0" applyNumberFormat="1" applyFont="1" applyFill="1" applyBorder="1" applyAlignment="1">
      <alignment horizontal="center" vertical="center"/>
    </xf>
    <xf numFmtId="0" fontId="10" fillId="0" borderId="30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10" fillId="0" borderId="41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>
      <alignment vertical="center"/>
    </xf>
    <xf numFmtId="4" fontId="10" fillId="0" borderId="44" xfId="0" applyNumberFormat="1" applyFont="1" applyBorder="1" applyAlignment="1" applyProtection="1">
      <alignment vertical="center" wrapText="1"/>
    </xf>
    <xf numFmtId="0" fontId="5" fillId="0" borderId="26" xfId="0" applyNumberFormat="1" applyFont="1" applyFill="1" applyBorder="1" applyAlignment="1">
      <alignment vertical="center"/>
    </xf>
    <xf numFmtId="4" fontId="10" fillId="0" borderId="33" xfId="0" applyNumberFormat="1" applyFont="1" applyBorder="1" applyAlignment="1" applyProtection="1">
      <alignment vertical="center" wrapText="1"/>
    </xf>
    <xf numFmtId="4" fontId="10" fillId="0" borderId="32" xfId="0" applyNumberFormat="1" applyFont="1" applyBorder="1" applyAlignment="1" applyProtection="1">
      <alignment vertical="center" wrapText="1"/>
    </xf>
    <xf numFmtId="1" fontId="10" fillId="0" borderId="27" xfId="0" applyNumberFormat="1" applyFont="1" applyFill="1" applyBorder="1" applyAlignment="1">
      <alignment vertical="center"/>
    </xf>
    <xf numFmtId="0" fontId="5" fillId="0" borderId="27" xfId="0" applyNumberFormat="1" applyFont="1" applyFill="1" applyBorder="1" applyAlignment="1">
      <alignment vertical="center"/>
    </xf>
    <xf numFmtId="0" fontId="5" fillId="0" borderId="33" xfId="0" applyNumberFormat="1" applyFont="1" applyFill="1" applyBorder="1" applyAlignment="1">
      <alignment vertical="center"/>
    </xf>
    <xf numFmtId="1" fontId="10" fillId="0" borderId="9" xfId="0" applyNumberFormat="1" applyFont="1" applyFill="1" applyBorder="1" applyAlignment="1">
      <alignment vertical="center"/>
    </xf>
    <xf numFmtId="4" fontId="10" fillId="0" borderId="45" xfId="0" applyNumberFormat="1" applyFont="1" applyBorder="1" applyAlignment="1" applyProtection="1">
      <alignment vertical="center" wrapText="1"/>
    </xf>
    <xf numFmtId="0" fontId="5" fillId="0" borderId="45" xfId="0" applyNumberFormat="1" applyFont="1" applyFill="1" applyBorder="1" applyAlignment="1">
      <alignment vertical="center"/>
    </xf>
    <xf numFmtId="0" fontId="10" fillId="0" borderId="27" xfId="0" applyNumberFormat="1" applyFont="1" applyFill="1" applyBorder="1" applyAlignment="1">
      <alignment vertical="center"/>
    </xf>
    <xf numFmtId="4" fontId="10" fillId="0" borderId="6" xfId="0" applyNumberFormat="1" applyFont="1" applyBorder="1" applyAlignment="1" applyProtection="1">
      <alignment vertical="center" wrapText="1"/>
    </xf>
    <xf numFmtId="0" fontId="5" fillId="0" borderId="46" xfId="0" applyNumberFormat="1" applyFont="1" applyFill="1" applyBorder="1" applyAlignment="1">
      <alignment vertical="center"/>
    </xf>
    <xf numFmtId="4" fontId="10" fillId="0" borderId="46" xfId="0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0" fontId="10" fillId="0" borderId="27" xfId="0" applyNumberFormat="1" applyFont="1" applyFill="1" applyBorder="1" applyAlignment="1">
      <alignment horizontal="center" vertical="center"/>
    </xf>
    <xf numFmtId="4" fontId="10" fillId="0" borderId="9" xfId="0" applyNumberFormat="1" applyFont="1" applyBorder="1" applyAlignment="1">
      <alignment vertical="center" wrapText="1"/>
    </xf>
    <xf numFmtId="0" fontId="10" fillId="0" borderId="45" xfId="0" applyNumberFormat="1" applyFont="1" applyFill="1" applyBorder="1" applyAlignment="1">
      <alignment horizontal="center" vertical="center"/>
    </xf>
    <xf numFmtId="4" fontId="10" fillId="0" borderId="45" xfId="0" applyNumberFormat="1" applyFont="1" applyBorder="1" applyAlignment="1">
      <alignment vertical="center" wrapText="1"/>
    </xf>
    <xf numFmtId="0" fontId="10" fillId="0" borderId="45" xfId="0" applyNumberFormat="1" applyFont="1" applyFill="1" applyBorder="1" applyAlignment="1">
      <alignment vertical="center"/>
    </xf>
    <xf numFmtId="4" fontId="10" fillId="0" borderId="9" xfId="0" applyNumberFormat="1" applyFont="1" applyBorder="1" applyAlignment="1">
      <alignment horizontal="right" vertical="center" wrapText="1"/>
    </xf>
    <xf numFmtId="0" fontId="10" fillId="2" borderId="0" xfId="0" applyNumberFormat="1" applyFont="1" applyFill="1"/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2" borderId="0" xfId="0" applyNumberFormat="1" applyFont="1" applyFill="1" applyAlignment="1"/>
    <xf numFmtId="0" fontId="10" fillId="0" borderId="23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 applyProtection="1">
      <alignment horizontal="center" vertical="center"/>
    </xf>
    <xf numFmtId="0" fontId="10" fillId="2" borderId="9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6" xfId="0" applyNumberFormat="1" applyFont="1" applyFill="1" applyBorder="1" applyAlignment="1" applyProtection="1">
      <alignment horizontal="center" vertical="center" wrapText="1"/>
    </xf>
    <xf numFmtId="0" fontId="10" fillId="0" borderId="31" xfId="0" applyNumberFormat="1" applyFont="1" applyFill="1" applyBorder="1" applyAlignment="1" applyProtection="1">
      <alignment horizontal="center" vertical="center" wrapText="1"/>
    </xf>
    <xf numFmtId="0" fontId="10" fillId="2" borderId="15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 applyProtection="1">
      <alignment horizontal="center" vertical="center" wrapText="1"/>
    </xf>
    <xf numFmtId="0" fontId="10" fillId="0" borderId="39" xfId="0" applyNumberFormat="1" applyFont="1" applyFill="1" applyBorder="1" applyAlignment="1" applyProtection="1">
      <alignment horizontal="center" vertical="center" wrapText="1"/>
    </xf>
    <xf numFmtId="0" fontId="10" fillId="2" borderId="32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vertical="center" wrapText="1"/>
    </xf>
    <xf numFmtId="49" fontId="10" fillId="0" borderId="6" xfId="0" applyNumberFormat="1" applyFont="1" applyFill="1" applyBorder="1" applyAlignment="1" applyProtection="1">
      <alignment vertical="center" wrapText="1"/>
    </xf>
    <xf numFmtId="4" fontId="10" fillId="0" borderId="2" xfId="0" applyNumberFormat="1" applyFont="1" applyBorder="1" applyAlignment="1" applyProtection="1">
      <alignment vertical="center" wrapText="1"/>
    </xf>
    <xf numFmtId="4" fontId="10" fillId="0" borderId="37" xfId="0" applyNumberFormat="1" applyFont="1" applyBorder="1" applyAlignment="1" applyProtection="1">
      <alignment vertical="center" wrapText="1"/>
    </xf>
    <xf numFmtId="0" fontId="10" fillId="2" borderId="0" xfId="0" applyNumberFormat="1" applyFont="1" applyFill="1" applyAlignment="1">
      <alignment horizontal="right" vertical="center"/>
    </xf>
    <xf numFmtId="0" fontId="10" fillId="0" borderId="33" xfId="0" applyNumberFormat="1" applyFont="1" applyFill="1" applyBorder="1" applyAlignment="1" applyProtection="1">
      <alignment horizontal="center" vertical="center" wrapText="1"/>
    </xf>
    <xf numFmtId="4" fontId="10" fillId="0" borderId="35" xfId="0" applyNumberFormat="1" applyFont="1" applyBorder="1" applyAlignment="1" applyProtection="1">
      <alignment vertical="center" wrapText="1"/>
    </xf>
    <xf numFmtId="0" fontId="5" fillId="2" borderId="0" xfId="0" applyNumberFormat="1" applyFont="1" applyFill="1" applyAlignment="1"/>
    <xf numFmtId="0" fontId="5" fillId="2" borderId="9" xfId="0" applyNumberFormat="1" applyFont="1" applyFill="1" applyBorder="1" applyAlignment="1" applyProtection="1">
      <alignment horizontal="center" vertical="center" wrapText="1"/>
    </xf>
    <xf numFmtId="176" fontId="5" fillId="0" borderId="27" xfId="0" applyNumberFormat="1" applyFont="1" applyFill="1" applyBorder="1" applyAlignment="1" applyProtection="1">
      <alignment horizontal="center" vertical="center" wrapText="1"/>
    </xf>
    <xf numFmtId="0" fontId="5" fillId="2" borderId="27" xfId="0" applyNumberFormat="1" applyFont="1" applyFill="1" applyBorder="1" applyAlignment="1" applyProtection="1">
      <alignment horizontal="center" vertical="center" wrapText="1"/>
    </xf>
    <xf numFmtId="176" fontId="5" fillId="0" borderId="33" xfId="0" applyNumberFormat="1" applyFont="1" applyFill="1" applyBorder="1" applyAlignment="1" applyProtection="1">
      <alignment horizontal="center" vertical="center" wrapText="1"/>
    </xf>
    <xf numFmtId="0" fontId="5" fillId="2" borderId="33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/>
    <xf numFmtId="0" fontId="5" fillId="2" borderId="0" xfId="0" applyNumberFormat="1" applyFont="1" applyFill="1" applyAlignment="1" applyProtection="1">
      <alignment horizontal="right" vertical="center"/>
    </xf>
    <xf numFmtId="4" fontId="10" fillId="0" borderId="47" xfId="0" applyNumberFormat="1" applyFont="1" applyBorder="1" applyAlignment="1" applyProtection="1">
      <alignment vertical="center" wrapText="1"/>
    </xf>
    <xf numFmtId="0" fontId="10" fillId="0" borderId="39" xfId="0" applyNumberFormat="1" applyFont="1" applyFill="1" applyBorder="1" applyAlignment="1">
      <alignment vertical="center"/>
    </xf>
    <xf numFmtId="4" fontId="10" fillId="0" borderId="48" xfId="0" applyNumberFormat="1" applyFont="1" applyBorder="1" applyAlignment="1" applyProtection="1">
      <alignment vertical="center" wrapText="1"/>
    </xf>
    <xf numFmtId="4" fontId="10" fillId="0" borderId="49" xfId="0" applyNumberFormat="1" applyFont="1" applyBorder="1" applyAlignment="1" applyProtection="1">
      <alignment vertical="center" wrapText="1"/>
    </xf>
    <xf numFmtId="4" fontId="10" fillId="0" borderId="50" xfId="0" applyNumberFormat="1" applyFont="1" applyBorder="1" applyAlignment="1" applyProtection="1">
      <alignment vertical="center" wrapText="1"/>
    </xf>
    <xf numFmtId="4" fontId="10" fillId="0" borderId="49" xfId="0" applyNumberFormat="1" applyFont="1" applyBorder="1" applyAlignment="1">
      <alignment vertical="center" wrapText="1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39" xfId="0" applyNumberFormat="1" applyFont="1" applyFill="1" applyBorder="1" applyAlignment="1">
      <alignment horizontal="center" vertical="center"/>
    </xf>
    <xf numFmtId="4" fontId="10" fillId="0" borderId="49" xfId="0" applyNumberFormat="1" applyFont="1" applyBorder="1" applyAlignment="1">
      <alignment horizontal="right" vertical="center" wrapText="1"/>
    </xf>
    <xf numFmtId="4" fontId="10" fillId="0" borderId="51" xfId="0" applyNumberFormat="1" applyFont="1" applyBorder="1" applyAlignment="1">
      <alignment horizontal="right" vertical="center" wrapText="1"/>
    </xf>
    <xf numFmtId="4" fontId="10" fillId="0" borderId="51" xfId="0" applyNumberFormat="1" applyFont="1" applyBorder="1" applyAlignment="1">
      <alignment vertical="center" wrapText="1"/>
    </xf>
    <xf numFmtId="0" fontId="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2" fillId="0" borderId="0" xfId="0" applyNumberFormat="1" applyFont="1" applyFill="1" applyAlignment="1">
      <alignment horizontal="center"/>
    </xf>
  </cellXfs>
  <cellStyles count="160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Style 32" xfId="6"/>
    <cellStyle name="Style 27" xfId="7"/>
    <cellStyle name="20% - Accent2 1 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Heading 2 1" xfId="18"/>
    <cellStyle name="20% - Accent3 1 1" xfId="19"/>
    <cellStyle name="60% - 强调文字颜色 2" xfId="20" builtinId="36"/>
    <cellStyle name="Note 1" xfId="21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40% - Accent1 1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Style 14" xfId="38"/>
    <cellStyle name="汇总" xfId="39" builtinId="25"/>
    <cellStyle name="好" xfId="40" builtinId="26"/>
    <cellStyle name="40% - Accent1 1 1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Input 1" xfId="48"/>
    <cellStyle name="40% - 强调文字颜色 2" xfId="49" builtinId="35"/>
    <cellStyle name="20% - Accent4 1 1" xfId="50"/>
    <cellStyle name="强调文字颜色 3" xfId="51" builtinId="37"/>
    <cellStyle name="强调文字颜色 4" xfId="52" builtinId="41"/>
    <cellStyle name="20% - 强调文字颜色 4" xfId="53" builtinId="42"/>
    <cellStyle name="40% - Accent2 1" xfId="54"/>
    <cellStyle name="40% - 强调文字颜色 4" xfId="55" builtinId="43"/>
    <cellStyle name="强调文字颜色 5" xfId="56" builtinId="45"/>
    <cellStyle name="Heading 3 1" xfId="57"/>
    <cellStyle name="40% - 强调文字颜色 5" xfId="58" builtinId="47"/>
    <cellStyle name="60% - 强调文字颜色 5" xfId="59" builtinId="48"/>
    <cellStyle name="Accent3 1 1" xfId="60"/>
    <cellStyle name="强调文字颜色 6" xfId="61" builtinId="49"/>
    <cellStyle name="40% - 强调文字颜色 6" xfId="62" builtinId="51"/>
    <cellStyle name="60% - 强调文字颜色 6" xfId="63" builtinId="52"/>
    <cellStyle name="20% - Accent1 1 1" xfId="64"/>
    <cellStyle name="20% - Accent2 1" xfId="65"/>
    <cellStyle name="20% - Accent3 1" xfId="66"/>
    <cellStyle name="20% - Accent4 1" xfId="67"/>
    <cellStyle name="40% - Accent2 1 1" xfId="68"/>
    <cellStyle name="20% - Accent5 1" xfId="69"/>
    <cellStyle name="20% - Accent5 1 1" xfId="70"/>
    <cellStyle name="20% - Accent6 1" xfId="71"/>
    <cellStyle name="20% - Accent6 1 1" xfId="72"/>
    <cellStyle name="40% - Accent3 1" xfId="73"/>
    <cellStyle name="40% - Accent3 1 1" xfId="74"/>
    <cellStyle name="40% - Accent4 1" xfId="75"/>
    <cellStyle name="40% - Accent4 1 1" xfId="76"/>
    <cellStyle name="40% - Accent5 1" xfId="77"/>
    <cellStyle name="40% - Accent5 1 1" xfId="78"/>
    <cellStyle name="40% - Accent6 1" xfId="79"/>
    <cellStyle name="40% - Accent6 1 1" xfId="80"/>
    <cellStyle name="Style 34" xfId="81"/>
    <cellStyle name="Style 29" xfId="82"/>
    <cellStyle name="Title 1 1" xfId="83"/>
    <cellStyle name="60% - Accent1 1" xfId="84"/>
    <cellStyle name="60% - Accent1 1 1" xfId="85"/>
    <cellStyle name="60% - Accent2 1" xfId="86"/>
    <cellStyle name="60% - Accent2 1 1" xfId="87"/>
    <cellStyle name="60% - Accent3 1" xfId="88"/>
    <cellStyle name="60% - Accent3 1 1" xfId="89"/>
    <cellStyle name="60% - Accent4 1" xfId="90"/>
    <cellStyle name="60% - Accent4 1 1" xfId="91"/>
    <cellStyle name="60% - Accent5 1" xfId="92"/>
    <cellStyle name="60% - Accent5 1 1" xfId="93"/>
    <cellStyle name="60% - Accent6 1" xfId="94"/>
    <cellStyle name="60% - Accent6 1 1" xfId="95"/>
    <cellStyle name="Accent1 1" xfId="96"/>
    <cellStyle name="Style 8" xfId="97"/>
    <cellStyle name="Accent1 1 1" xfId="98"/>
    <cellStyle name="Accent2 1" xfId="99"/>
    <cellStyle name="Output 1" xfId="100"/>
    <cellStyle name="Accent2 1 1" xfId="101"/>
    <cellStyle name="Accent3 1" xfId="102"/>
    <cellStyle name="Accent4 1" xfId="103"/>
    <cellStyle name="Accent5 1" xfId="104"/>
    <cellStyle name="Accent4 1 1" xfId="105"/>
    <cellStyle name="Accent5 1 1" xfId="106"/>
    <cellStyle name="Accent6 1" xfId="107"/>
    <cellStyle name="Accent6 1 1" xfId="108"/>
    <cellStyle name="Bad 1" xfId="109"/>
    <cellStyle name="Bad 1 1" xfId="110"/>
    <cellStyle name="Calculation 1" xfId="111"/>
    <cellStyle name="Calculation 1 1" xfId="112"/>
    <cellStyle name="Check Cell 1" xfId="113"/>
    <cellStyle name="Check Cell 1 1" xfId="114"/>
    <cellStyle name="Explanatory Text 1" xfId="115"/>
    <cellStyle name="Explanatory Text 1 1" xfId="116"/>
    <cellStyle name="Good 1" xfId="117"/>
    <cellStyle name="Good 1 1" xfId="118"/>
    <cellStyle name="Heading 1 1" xfId="119"/>
    <cellStyle name="Heading 1 1 1" xfId="120"/>
    <cellStyle name="Heading 2 1 1" xfId="121"/>
    <cellStyle name="Heading 3 1 1" xfId="122"/>
    <cellStyle name="Heading 4 1" xfId="123"/>
    <cellStyle name="Heading 4 1 1" xfId="124"/>
    <cellStyle name="Input 1 1" xfId="125"/>
    <cellStyle name="Linked Cell 1" xfId="126"/>
    <cellStyle name="Linked Cell 1 1" xfId="127"/>
    <cellStyle name="Neutral 1" xfId="128"/>
    <cellStyle name="Neutral 1 1" xfId="129"/>
    <cellStyle name="Note 1 1" xfId="130"/>
    <cellStyle name="Style 11" xfId="131"/>
    <cellStyle name="Output 1 1" xfId="132"/>
    <cellStyle name="Title 1" xfId="133"/>
    <cellStyle name="Total 1" xfId="134"/>
    <cellStyle name="Total 1 1" xfId="135"/>
    <cellStyle name="Warning Text 1" xfId="136"/>
    <cellStyle name="Warning Text 1 1" xfId="137"/>
    <cellStyle name="Style 30" xfId="138"/>
    <cellStyle name="Style 25" xfId="139"/>
    <cellStyle name="Style 10" xfId="140"/>
    <cellStyle name="Style 22" xfId="141"/>
    <cellStyle name="Style 1" xfId="142"/>
    <cellStyle name="Style 15" xfId="143"/>
    <cellStyle name="Style 20" xfId="144"/>
    <cellStyle name="Style 24" xfId="145"/>
    <cellStyle name="Style 19" xfId="146"/>
    <cellStyle name="Style 2" xfId="147"/>
    <cellStyle name="Style 23" xfId="148"/>
    <cellStyle name="Style 5" xfId="149"/>
    <cellStyle name="Style 28" xfId="150"/>
    <cellStyle name="Style 33" xfId="151"/>
    <cellStyle name="常规 2" xfId="152"/>
    <cellStyle name="Style 31" xfId="153"/>
    <cellStyle name="Style 4" xfId="154"/>
    <cellStyle name="Style 21" xfId="155"/>
    <cellStyle name="Style 3" xfId="156"/>
    <cellStyle name="Style 7" xfId="157"/>
    <cellStyle name="Style 6" xfId="158"/>
    <cellStyle name="Style 9" xfId="15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3"/>
  <sheetViews>
    <sheetView showGridLines="0" showZeros="0" workbookViewId="0">
      <selection activeCell="A1" sqref="A1"/>
    </sheetView>
  </sheetViews>
  <sheetFormatPr defaultColWidth="9" defaultRowHeight="10.8" outlineLevelRow="2"/>
  <cols>
    <col min="1" max="1" width="166.166666666667" customWidth="1"/>
  </cols>
  <sheetData>
    <row r="3" spans="1:1">
      <c r="A3" t="s">
        <v>0</v>
      </c>
    </row>
  </sheetData>
  <printOptions horizontalCentered="1" verticalCentered="1"/>
  <pageMargins left="0.590277791023254" right="0.590277791023254" top="0.590277791023254" bottom="0.590277791023254" header="0.590277791023254" footer="0.393750011920929"/>
  <pageSetup paperSize="9" scale="58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42"/>
  <sheetViews>
    <sheetView showGridLines="0" showZeros="0" workbookViewId="0">
      <selection activeCell="A1" sqref="A1"/>
    </sheetView>
  </sheetViews>
  <sheetFormatPr defaultColWidth="9" defaultRowHeight="10.8" outlineLevelCol="3"/>
  <cols>
    <col min="1" max="1" width="59.1666666666667" customWidth="1"/>
    <col min="2" max="2" width="57.3333333333333" customWidth="1"/>
    <col min="3" max="3" width="65.1666666666667" customWidth="1"/>
    <col min="4" max="4" width="44.3333333333333" customWidth="1"/>
  </cols>
  <sheetData>
    <row r="1" ht="20.25" customHeight="1" spans="1:4">
      <c r="A1" s="172"/>
      <c r="B1" s="172"/>
      <c r="C1" s="172"/>
      <c r="D1" s="80" t="s">
        <v>1</v>
      </c>
    </row>
    <row r="2" ht="20.25" customHeight="1" spans="1:4">
      <c r="A2" s="77" t="s">
        <v>2</v>
      </c>
      <c r="B2" s="77"/>
      <c r="C2" s="77"/>
      <c r="D2" s="77"/>
    </row>
    <row r="3" ht="20.25" customHeight="1" spans="1:4">
      <c r="A3" s="204" t="s">
        <v>3</v>
      </c>
      <c r="B3" s="204" t="s">
        <v>4</v>
      </c>
      <c r="C3" s="103"/>
      <c r="D3" s="80" t="s">
        <v>5</v>
      </c>
    </row>
    <row r="4" ht="20.25" customHeight="1" spans="1:4">
      <c r="A4" s="206" t="s">
        <v>6</v>
      </c>
      <c r="B4" s="208"/>
      <c r="C4" s="175" t="s">
        <v>7</v>
      </c>
      <c r="D4" s="176"/>
    </row>
    <row r="5" ht="20.25" customHeight="1" spans="1:4">
      <c r="A5" s="178" t="s">
        <v>8</v>
      </c>
      <c r="B5" s="179" t="s">
        <v>9</v>
      </c>
      <c r="C5" s="178" t="s">
        <v>8</v>
      </c>
      <c r="D5" s="180" t="s">
        <v>9</v>
      </c>
    </row>
    <row r="6" ht="20.25" customHeight="1" spans="1:4">
      <c r="A6" s="181" t="s">
        <v>10</v>
      </c>
      <c r="B6" s="235">
        <v>9957457.32</v>
      </c>
      <c r="C6" s="236" t="s">
        <v>11</v>
      </c>
      <c r="D6" s="235">
        <v>0</v>
      </c>
    </row>
    <row r="7" ht="20.25" customHeight="1" spans="1:4">
      <c r="A7" s="181" t="s">
        <v>12</v>
      </c>
      <c r="B7" s="237">
        <v>0</v>
      </c>
      <c r="C7" s="236" t="s">
        <v>13</v>
      </c>
      <c r="D7" s="238">
        <v>0</v>
      </c>
    </row>
    <row r="8" ht="20.25" customHeight="1" spans="1:4">
      <c r="A8" s="181" t="s">
        <v>14</v>
      </c>
      <c r="B8" s="238">
        <v>0</v>
      </c>
      <c r="C8" s="236" t="s">
        <v>15</v>
      </c>
      <c r="D8" s="238">
        <v>0</v>
      </c>
    </row>
    <row r="9" ht="20.25" customHeight="1" spans="1:4">
      <c r="A9" s="181" t="s">
        <v>16</v>
      </c>
      <c r="B9" s="239">
        <v>150000</v>
      </c>
      <c r="C9" s="236" t="s">
        <v>17</v>
      </c>
      <c r="D9" s="238">
        <v>0</v>
      </c>
    </row>
    <row r="10" ht="20.25" customHeight="1" spans="1:4">
      <c r="A10" s="181" t="s">
        <v>18</v>
      </c>
      <c r="B10" s="238">
        <v>0</v>
      </c>
      <c r="C10" s="236" t="s">
        <v>19</v>
      </c>
      <c r="D10" s="238">
        <v>9612098.8</v>
      </c>
    </row>
    <row r="11" ht="20.25" customHeight="1" spans="1:4">
      <c r="A11" s="181" t="s">
        <v>20</v>
      </c>
      <c r="B11" s="238">
        <v>0</v>
      </c>
      <c r="C11" s="236" t="s">
        <v>21</v>
      </c>
      <c r="D11" s="238">
        <v>0</v>
      </c>
    </row>
    <row r="12" ht="20.25" customHeight="1" spans="1:4">
      <c r="A12" s="181"/>
      <c r="B12" s="238"/>
      <c r="C12" s="236" t="s">
        <v>22</v>
      </c>
      <c r="D12" s="238">
        <v>0</v>
      </c>
    </row>
    <row r="13" ht="20.25" customHeight="1" spans="1:4">
      <c r="A13" s="189"/>
      <c r="B13" s="238"/>
      <c r="C13" s="236" t="s">
        <v>23</v>
      </c>
      <c r="D13" s="238">
        <v>855344.12</v>
      </c>
    </row>
    <row r="14" ht="20.25" customHeight="1" spans="1:4">
      <c r="A14" s="189"/>
      <c r="B14" s="238"/>
      <c r="C14" s="236" t="s">
        <v>24</v>
      </c>
      <c r="D14" s="238">
        <v>0</v>
      </c>
    </row>
    <row r="15" ht="20.25" customHeight="1" spans="1:4">
      <c r="A15" s="189"/>
      <c r="B15" s="238"/>
      <c r="C15" s="236" t="s">
        <v>25</v>
      </c>
      <c r="D15" s="238">
        <v>427671.56</v>
      </c>
    </row>
    <row r="16" ht="20.25" customHeight="1" spans="1:4">
      <c r="A16" s="189"/>
      <c r="B16" s="238"/>
      <c r="C16" s="236" t="s">
        <v>26</v>
      </c>
      <c r="D16" s="238">
        <v>0</v>
      </c>
    </row>
    <row r="17" ht="20.25" customHeight="1" spans="1:4">
      <c r="A17" s="189"/>
      <c r="B17" s="238"/>
      <c r="C17" s="236" t="s">
        <v>27</v>
      </c>
      <c r="D17" s="238">
        <v>0</v>
      </c>
    </row>
    <row r="18" ht="20.25" customHeight="1" spans="1:4">
      <c r="A18" s="189"/>
      <c r="B18" s="238"/>
      <c r="C18" s="236" t="s">
        <v>28</v>
      </c>
      <c r="D18" s="238">
        <v>0</v>
      </c>
    </row>
    <row r="19" ht="20.25" customHeight="1" spans="1:4">
      <c r="A19" s="189"/>
      <c r="B19" s="238"/>
      <c r="C19" s="236" t="s">
        <v>29</v>
      </c>
      <c r="D19" s="238">
        <v>0</v>
      </c>
    </row>
    <row r="20" ht="20.25" customHeight="1" spans="1:4">
      <c r="A20" s="189"/>
      <c r="B20" s="238"/>
      <c r="C20" s="236" t="s">
        <v>30</v>
      </c>
      <c r="D20" s="238">
        <v>0</v>
      </c>
    </row>
    <row r="21" ht="20.25" customHeight="1" spans="1:4">
      <c r="A21" s="189"/>
      <c r="B21" s="238"/>
      <c r="C21" s="236" t="s">
        <v>31</v>
      </c>
      <c r="D21" s="238">
        <v>0</v>
      </c>
    </row>
    <row r="22" ht="20.25" customHeight="1" spans="1:4">
      <c r="A22" s="189"/>
      <c r="B22" s="238"/>
      <c r="C22" s="236" t="s">
        <v>32</v>
      </c>
      <c r="D22" s="238">
        <v>0</v>
      </c>
    </row>
    <row r="23" ht="20.25" customHeight="1" spans="1:4">
      <c r="A23" s="189"/>
      <c r="B23" s="238"/>
      <c r="C23" s="236" t="s">
        <v>33</v>
      </c>
      <c r="D23" s="238">
        <v>0</v>
      </c>
    </row>
    <row r="24" ht="20.25" customHeight="1" spans="1:4">
      <c r="A24" s="189"/>
      <c r="B24" s="238"/>
      <c r="C24" s="236" t="s">
        <v>34</v>
      </c>
      <c r="D24" s="238">
        <v>0</v>
      </c>
    </row>
    <row r="25" ht="20.25" customHeight="1" spans="1:4">
      <c r="A25" s="189"/>
      <c r="B25" s="238"/>
      <c r="C25" s="236" t="s">
        <v>35</v>
      </c>
      <c r="D25" s="238">
        <v>377095</v>
      </c>
    </row>
    <row r="26" ht="20.25" customHeight="1" spans="1:4">
      <c r="A26" s="181"/>
      <c r="B26" s="238"/>
      <c r="C26" s="236" t="s">
        <v>36</v>
      </c>
      <c r="D26" s="238">
        <v>0</v>
      </c>
    </row>
    <row r="27" ht="20.25" customHeight="1" spans="1:4">
      <c r="A27" s="181"/>
      <c r="B27" s="238"/>
      <c r="C27" s="236" t="s">
        <v>37</v>
      </c>
      <c r="D27" s="238">
        <v>0</v>
      </c>
    </row>
    <row r="28" ht="20.25" customHeight="1" spans="1:4">
      <c r="A28" s="181" t="s">
        <v>4</v>
      </c>
      <c r="B28" s="238"/>
      <c r="C28" s="236" t="s">
        <v>38</v>
      </c>
      <c r="D28" s="238">
        <v>0</v>
      </c>
    </row>
    <row r="29" ht="20.25" customHeight="1" spans="1:4">
      <c r="A29" s="181"/>
      <c r="B29" s="238"/>
      <c r="C29" s="236" t="s">
        <v>39</v>
      </c>
      <c r="D29" s="238">
        <v>0</v>
      </c>
    </row>
    <row r="30" ht="20.25" customHeight="1" spans="1:4">
      <c r="A30" s="181"/>
      <c r="B30" s="238"/>
      <c r="C30" s="236" t="s">
        <v>40</v>
      </c>
      <c r="D30" s="238">
        <v>0</v>
      </c>
    </row>
    <row r="31" ht="20.25" customHeight="1" spans="1:4">
      <c r="A31" s="181"/>
      <c r="B31" s="238"/>
      <c r="C31" s="236" t="s">
        <v>41</v>
      </c>
      <c r="D31" s="238">
        <v>0</v>
      </c>
    </row>
    <row r="32" ht="20.25" customHeight="1" spans="1:4">
      <c r="A32" s="181"/>
      <c r="B32" s="238"/>
      <c r="C32" s="236" t="s">
        <v>42</v>
      </c>
      <c r="D32" s="238">
        <v>0</v>
      </c>
    </row>
    <row r="33" ht="20.25" customHeight="1" spans="1:4">
      <c r="A33" s="181"/>
      <c r="B33" s="238"/>
      <c r="C33" s="236" t="s">
        <v>43</v>
      </c>
      <c r="D33" s="238">
        <v>0</v>
      </c>
    </row>
    <row r="34" ht="20.25" customHeight="1" spans="1:4">
      <c r="A34" s="181"/>
      <c r="B34" s="238"/>
      <c r="C34" s="236" t="s">
        <v>44</v>
      </c>
      <c r="D34" s="238">
        <v>0</v>
      </c>
    </row>
    <row r="35" ht="20.25" customHeight="1" spans="1:4">
      <c r="A35" s="181"/>
      <c r="B35" s="238"/>
      <c r="C35" s="236"/>
      <c r="D35" s="240" t="s">
        <v>4</v>
      </c>
    </row>
    <row r="36" ht="20.25" customHeight="1" spans="1:4">
      <c r="A36" s="241" t="s">
        <v>45</v>
      </c>
      <c r="B36" s="240">
        <f>SUM(B6:B34)</f>
        <v>10107457.32</v>
      </c>
      <c r="C36" s="242" t="s">
        <v>46</v>
      </c>
      <c r="D36" s="240">
        <f>SUM(D6:D34)</f>
        <v>11272209.48</v>
      </c>
    </row>
    <row r="37" ht="20.25" customHeight="1" spans="1:4">
      <c r="A37" s="181" t="s">
        <v>47</v>
      </c>
      <c r="B37" s="238">
        <v>0</v>
      </c>
      <c r="C37" s="236" t="s">
        <v>48</v>
      </c>
      <c r="D37" s="238">
        <v>0</v>
      </c>
    </row>
    <row r="38" ht="20.25" customHeight="1" spans="1:4">
      <c r="A38" s="181" t="s">
        <v>49</v>
      </c>
      <c r="B38" s="238">
        <v>1164752.16</v>
      </c>
      <c r="C38" s="236" t="s">
        <v>50</v>
      </c>
      <c r="D38" s="238">
        <v>0</v>
      </c>
    </row>
    <row r="39" ht="20.25" customHeight="1" spans="1:4">
      <c r="A39" s="181"/>
      <c r="B39" s="238"/>
      <c r="C39" s="236" t="s">
        <v>51</v>
      </c>
      <c r="D39" s="238">
        <v>0</v>
      </c>
    </row>
    <row r="40" ht="20.25" customHeight="1" spans="1:4">
      <c r="A40" s="181"/>
      <c r="B40" s="243"/>
      <c r="C40" s="236"/>
      <c r="D40" s="240"/>
    </row>
    <row r="41" ht="20.25" customHeight="1" spans="1:4">
      <c r="A41" s="241" t="s">
        <v>52</v>
      </c>
      <c r="B41" s="244">
        <f>SUM(B36:B38)</f>
        <v>11272209.48</v>
      </c>
      <c r="C41" s="242" t="s">
        <v>53</v>
      </c>
      <c r="D41" s="245">
        <f>SUM(D36,D37,D39)</f>
        <v>11272209.48</v>
      </c>
    </row>
    <row r="42" ht="20.25" customHeight="1" spans="1:4">
      <c r="A42" s="246"/>
      <c r="B42" s="247"/>
      <c r="C42" s="248"/>
      <c r="D42" s="172"/>
    </row>
  </sheetData>
  <mergeCells count="4">
    <mergeCell ref="A2:D2"/>
    <mergeCell ref="A3:B3"/>
    <mergeCell ref="A4:B4"/>
    <mergeCell ref="C4:D4"/>
  </mergeCells>
  <printOptions horizontalCentered="1"/>
  <pageMargins left="0.590972244739532" right="0.590972244739532" top="0.75" bottom="0.690277755260468" header="0.512499988079071" footer="0.512499988079071"/>
  <pageSetup paperSize="9" scale="55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T14"/>
  <sheetViews>
    <sheetView showGridLines="0" showZeros="0" workbookViewId="0">
      <selection activeCell="A1" sqref="A1"/>
    </sheetView>
  </sheetViews>
  <sheetFormatPr defaultColWidth="9" defaultRowHeight="10.8"/>
  <cols>
    <col min="1" max="1" width="4.83333333333333" customWidth="1"/>
    <col min="2" max="3" width="3.66666666666667" customWidth="1"/>
    <col min="4" max="4" width="9.16666666666667" customWidth="1"/>
    <col min="5" max="5" width="64.3333333333333" customWidth="1"/>
    <col min="6" max="6" width="25" customWidth="1"/>
    <col min="7" max="20" width="25.8333333333333" customWidth="1"/>
  </cols>
  <sheetData>
    <row r="1" ht="20.1" customHeight="1" spans="1:20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233"/>
      <c r="T1" s="234" t="s">
        <v>54</v>
      </c>
    </row>
    <row r="2" ht="20.1" customHeight="1" spans="1:20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20.1" customHeight="1" spans="1:20">
      <c r="A3" s="78" t="s">
        <v>3</v>
      </c>
      <c r="B3" s="78"/>
      <c r="C3" s="78" t="s">
        <v>4</v>
      </c>
      <c r="D3" s="78"/>
      <c r="E3" s="78"/>
      <c r="F3" s="105"/>
      <c r="G3" s="105"/>
      <c r="H3" s="105"/>
      <c r="I3" s="105"/>
      <c r="J3" s="227"/>
      <c r="K3" s="227"/>
      <c r="L3" s="227"/>
      <c r="M3" s="227"/>
      <c r="N3" s="227"/>
      <c r="O3" s="227"/>
      <c r="P3" s="227"/>
      <c r="Q3" s="227"/>
      <c r="R3" s="227"/>
      <c r="S3" s="141"/>
      <c r="T3" s="80" t="s">
        <v>5</v>
      </c>
    </row>
    <row r="4" ht="20.1" customHeight="1" spans="1:20">
      <c r="A4" s="81" t="s">
        <v>56</v>
      </c>
      <c r="B4" s="82"/>
      <c r="C4" s="82"/>
      <c r="D4" s="82"/>
      <c r="E4" s="83"/>
      <c r="F4" s="133" t="s">
        <v>57</v>
      </c>
      <c r="G4" s="85" t="s">
        <v>58</v>
      </c>
      <c r="H4" s="91" t="s">
        <v>59</v>
      </c>
      <c r="I4" s="91" t="s">
        <v>60</v>
      </c>
      <c r="J4" s="91" t="s">
        <v>61</v>
      </c>
      <c r="K4" s="91" t="s">
        <v>62</v>
      </c>
      <c r="L4" s="91"/>
      <c r="M4" s="228" t="s">
        <v>63</v>
      </c>
      <c r="N4" s="153" t="s">
        <v>64</v>
      </c>
      <c r="O4" s="154"/>
      <c r="P4" s="154"/>
      <c r="Q4" s="154"/>
      <c r="R4" s="155"/>
      <c r="S4" s="133" t="s">
        <v>65</v>
      </c>
      <c r="T4" s="91" t="s">
        <v>66</v>
      </c>
    </row>
    <row r="5" ht="20.1" customHeight="1" spans="1:20">
      <c r="A5" s="86" t="s">
        <v>67</v>
      </c>
      <c r="B5" s="87"/>
      <c r="C5" s="88"/>
      <c r="D5" s="135" t="s">
        <v>68</v>
      </c>
      <c r="E5" s="90" t="s">
        <v>69</v>
      </c>
      <c r="F5" s="91"/>
      <c r="G5" s="85"/>
      <c r="H5" s="91"/>
      <c r="I5" s="91"/>
      <c r="J5" s="91"/>
      <c r="K5" s="229" t="s">
        <v>70</v>
      </c>
      <c r="L5" s="91" t="s">
        <v>71</v>
      </c>
      <c r="M5" s="230"/>
      <c r="N5" s="147" t="s">
        <v>72</v>
      </c>
      <c r="O5" s="147" t="s">
        <v>73</v>
      </c>
      <c r="P5" s="147" t="s">
        <v>74</v>
      </c>
      <c r="Q5" s="147" t="s">
        <v>75</v>
      </c>
      <c r="R5" s="147" t="s">
        <v>76</v>
      </c>
      <c r="S5" s="91"/>
      <c r="T5" s="91"/>
    </row>
    <row r="6" ht="30.75" customHeight="1" spans="1:20">
      <c r="A6" s="93" t="s">
        <v>77</v>
      </c>
      <c r="B6" s="92" t="s">
        <v>78</v>
      </c>
      <c r="C6" s="94" t="s">
        <v>79</v>
      </c>
      <c r="D6" s="96"/>
      <c r="E6" s="96"/>
      <c r="F6" s="97"/>
      <c r="G6" s="98"/>
      <c r="H6" s="97"/>
      <c r="I6" s="97"/>
      <c r="J6" s="97"/>
      <c r="K6" s="231"/>
      <c r="L6" s="97"/>
      <c r="M6" s="232"/>
      <c r="N6" s="97"/>
      <c r="O6" s="97"/>
      <c r="P6" s="97"/>
      <c r="Q6" s="97"/>
      <c r="R6" s="97"/>
      <c r="S6" s="97"/>
      <c r="T6" s="97"/>
    </row>
    <row r="7" ht="20.1" customHeight="1" spans="1:20">
      <c r="A7" s="99" t="s">
        <v>4</v>
      </c>
      <c r="B7" s="99" t="s">
        <v>4</v>
      </c>
      <c r="C7" s="99" t="s">
        <v>4</v>
      </c>
      <c r="D7" s="99" t="s">
        <v>4</v>
      </c>
      <c r="E7" s="99" t="s">
        <v>57</v>
      </c>
      <c r="F7" s="117">
        <f t="shared" ref="F7:F14" si="0">SUM(G7,H7:I7,J7,K7,M7,N7,S7,T7)</f>
        <v>11272209.48</v>
      </c>
      <c r="G7" s="118">
        <v>1164752.16</v>
      </c>
      <c r="H7" s="118">
        <v>9957457.32</v>
      </c>
      <c r="I7" s="118">
        <v>0</v>
      </c>
      <c r="J7" s="119">
        <v>0</v>
      </c>
      <c r="K7" s="101">
        <v>150000</v>
      </c>
      <c r="L7" s="118">
        <v>0</v>
      </c>
      <c r="M7" s="119">
        <v>0</v>
      </c>
      <c r="N7" s="101">
        <f t="shared" ref="N7:N14" si="1">SUM(O7:R7)</f>
        <v>0</v>
      </c>
      <c r="O7" s="118">
        <v>0</v>
      </c>
      <c r="P7" s="118">
        <v>0</v>
      </c>
      <c r="Q7" s="118">
        <v>0</v>
      </c>
      <c r="R7" s="119">
        <v>0</v>
      </c>
      <c r="S7" s="101">
        <v>0</v>
      </c>
      <c r="T7" s="102">
        <v>0</v>
      </c>
    </row>
    <row r="8" ht="20.1" customHeight="1" spans="1:20">
      <c r="A8" s="99" t="s">
        <v>4</v>
      </c>
      <c r="B8" s="99" t="s">
        <v>4</v>
      </c>
      <c r="C8" s="99" t="s">
        <v>4</v>
      </c>
      <c r="D8" s="99" t="s">
        <v>4</v>
      </c>
      <c r="E8" s="99" t="s">
        <v>80</v>
      </c>
      <c r="F8" s="117">
        <f t="shared" si="0"/>
        <v>11272209.48</v>
      </c>
      <c r="G8" s="118">
        <v>1164752.16</v>
      </c>
      <c r="H8" s="118">
        <v>9957457.32</v>
      </c>
      <c r="I8" s="118">
        <v>0</v>
      </c>
      <c r="J8" s="119">
        <v>0</v>
      </c>
      <c r="K8" s="101">
        <v>150000</v>
      </c>
      <c r="L8" s="118">
        <v>0</v>
      </c>
      <c r="M8" s="119">
        <v>0</v>
      </c>
      <c r="N8" s="101">
        <f t="shared" si="1"/>
        <v>0</v>
      </c>
      <c r="O8" s="118">
        <v>0</v>
      </c>
      <c r="P8" s="118">
        <v>0</v>
      </c>
      <c r="Q8" s="118">
        <v>0</v>
      </c>
      <c r="R8" s="119">
        <v>0</v>
      </c>
      <c r="S8" s="101">
        <v>0</v>
      </c>
      <c r="T8" s="102">
        <v>0</v>
      </c>
    </row>
    <row r="9" ht="20.1" customHeight="1" spans="1:20">
      <c r="A9" s="99" t="s">
        <v>4</v>
      </c>
      <c r="B9" s="99" t="s">
        <v>4</v>
      </c>
      <c r="C9" s="99" t="s">
        <v>4</v>
      </c>
      <c r="D9" s="99" t="s">
        <v>81</v>
      </c>
      <c r="E9" s="99" t="s">
        <v>82</v>
      </c>
      <c r="F9" s="117">
        <f t="shared" si="0"/>
        <v>11272209.48</v>
      </c>
      <c r="G9" s="118">
        <v>1164752.16</v>
      </c>
      <c r="H9" s="118">
        <v>9957457.32</v>
      </c>
      <c r="I9" s="118">
        <v>0</v>
      </c>
      <c r="J9" s="119">
        <v>0</v>
      </c>
      <c r="K9" s="101">
        <v>150000</v>
      </c>
      <c r="L9" s="118">
        <v>0</v>
      </c>
      <c r="M9" s="119">
        <v>0</v>
      </c>
      <c r="N9" s="101">
        <f t="shared" si="1"/>
        <v>0</v>
      </c>
      <c r="O9" s="118">
        <v>0</v>
      </c>
      <c r="P9" s="118">
        <v>0</v>
      </c>
      <c r="Q9" s="118">
        <v>0</v>
      </c>
      <c r="R9" s="119">
        <v>0</v>
      </c>
      <c r="S9" s="101">
        <v>0</v>
      </c>
      <c r="T9" s="102">
        <v>0</v>
      </c>
    </row>
    <row r="10" ht="20.1" customHeight="1" spans="1:20">
      <c r="A10" s="99" t="s">
        <v>83</v>
      </c>
      <c r="B10" s="99" t="s">
        <v>84</v>
      </c>
      <c r="C10" s="99" t="s">
        <v>85</v>
      </c>
      <c r="D10" s="99" t="s">
        <v>86</v>
      </c>
      <c r="E10" s="99" t="s">
        <v>87</v>
      </c>
      <c r="F10" s="117">
        <f t="shared" si="0"/>
        <v>755350</v>
      </c>
      <c r="G10" s="118">
        <v>568150</v>
      </c>
      <c r="H10" s="118">
        <v>37200</v>
      </c>
      <c r="I10" s="118">
        <v>0</v>
      </c>
      <c r="J10" s="119">
        <v>0</v>
      </c>
      <c r="K10" s="101">
        <v>150000</v>
      </c>
      <c r="L10" s="118">
        <v>0</v>
      </c>
      <c r="M10" s="119">
        <v>0</v>
      </c>
      <c r="N10" s="101">
        <f t="shared" si="1"/>
        <v>0</v>
      </c>
      <c r="O10" s="118">
        <v>0</v>
      </c>
      <c r="P10" s="118">
        <v>0</v>
      </c>
      <c r="Q10" s="118">
        <v>0</v>
      </c>
      <c r="R10" s="119">
        <v>0</v>
      </c>
      <c r="S10" s="101">
        <v>0</v>
      </c>
      <c r="T10" s="102">
        <v>0</v>
      </c>
    </row>
    <row r="11" ht="20.1" customHeight="1" spans="1:20">
      <c r="A11" s="99" t="s">
        <v>83</v>
      </c>
      <c r="B11" s="99" t="s">
        <v>84</v>
      </c>
      <c r="C11" s="99" t="s">
        <v>84</v>
      </c>
      <c r="D11" s="99" t="s">
        <v>86</v>
      </c>
      <c r="E11" s="99" t="s">
        <v>88</v>
      </c>
      <c r="F11" s="117">
        <f t="shared" si="0"/>
        <v>8856748.8</v>
      </c>
      <c r="G11" s="118">
        <v>596602.16</v>
      </c>
      <c r="H11" s="118">
        <v>8260146.64</v>
      </c>
      <c r="I11" s="118">
        <v>0</v>
      </c>
      <c r="J11" s="119">
        <v>0</v>
      </c>
      <c r="K11" s="101">
        <v>0</v>
      </c>
      <c r="L11" s="118">
        <v>0</v>
      </c>
      <c r="M11" s="119">
        <v>0</v>
      </c>
      <c r="N11" s="101">
        <f t="shared" si="1"/>
        <v>0</v>
      </c>
      <c r="O11" s="118">
        <v>0</v>
      </c>
      <c r="P11" s="118">
        <v>0</v>
      </c>
      <c r="Q11" s="118">
        <v>0</v>
      </c>
      <c r="R11" s="119">
        <v>0</v>
      </c>
      <c r="S11" s="101">
        <v>0</v>
      </c>
      <c r="T11" s="102">
        <v>0</v>
      </c>
    </row>
    <row r="12" ht="20.1" customHeight="1" spans="1:20">
      <c r="A12" s="99" t="s">
        <v>89</v>
      </c>
      <c r="B12" s="99" t="s">
        <v>90</v>
      </c>
      <c r="C12" s="99" t="s">
        <v>90</v>
      </c>
      <c r="D12" s="99" t="s">
        <v>86</v>
      </c>
      <c r="E12" s="99" t="s">
        <v>91</v>
      </c>
      <c r="F12" s="117">
        <f t="shared" si="0"/>
        <v>855344.12</v>
      </c>
      <c r="G12" s="118">
        <v>0</v>
      </c>
      <c r="H12" s="118">
        <v>855344.12</v>
      </c>
      <c r="I12" s="118">
        <v>0</v>
      </c>
      <c r="J12" s="119">
        <v>0</v>
      </c>
      <c r="K12" s="101">
        <v>0</v>
      </c>
      <c r="L12" s="118">
        <v>0</v>
      </c>
      <c r="M12" s="119">
        <v>0</v>
      </c>
      <c r="N12" s="101">
        <f t="shared" si="1"/>
        <v>0</v>
      </c>
      <c r="O12" s="118">
        <v>0</v>
      </c>
      <c r="P12" s="118">
        <v>0</v>
      </c>
      <c r="Q12" s="118">
        <v>0</v>
      </c>
      <c r="R12" s="119">
        <v>0</v>
      </c>
      <c r="S12" s="101">
        <v>0</v>
      </c>
      <c r="T12" s="102">
        <v>0</v>
      </c>
    </row>
    <row r="13" ht="20.1" customHeight="1" spans="1:20">
      <c r="A13" s="99" t="s">
        <v>92</v>
      </c>
      <c r="B13" s="99" t="s">
        <v>93</v>
      </c>
      <c r="C13" s="99" t="s">
        <v>84</v>
      </c>
      <c r="D13" s="99" t="s">
        <v>86</v>
      </c>
      <c r="E13" s="99" t="s">
        <v>94</v>
      </c>
      <c r="F13" s="117">
        <f t="shared" si="0"/>
        <v>427671.56</v>
      </c>
      <c r="G13" s="118">
        <v>0</v>
      </c>
      <c r="H13" s="118">
        <v>427671.56</v>
      </c>
      <c r="I13" s="118">
        <v>0</v>
      </c>
      <c r="J13" s="119">
        <v>0</v>
      </c>
      <c r="K13" s="101">
        <v>0</v>
      </c>
      <c r="L13" s="118">
        <v>0</v>
      </c>
      <c r="M13" s="119">
        <v>0</v>
      </c>
      <c r="N13" s="101">
        <f t="shared" si="1"/>
        <v>0</v>
      </c>
      <c r="O13" s="118">
        <v>0</v>
      </c>
      <c r="P13" s="118">
        <v>0</v>
      </c>
      <c r="Q13" s="118">
        <v>0</v>
      </c>
      <c r="R13" s="119">
        <v>0</v>
      </c>
      <c r="S13" s="101">
        <v>0</v>
      </c>
      <c r="T13" s="102">
        <v>0</v>
      </c>
    </row>
    <row r="14" ht="20.1" customHeight="1" spans="1:20">
      <c r="A14" s="99" t="s">
        <v>95</v>
      </c>
      <c r="B14" s="99" t="s">
        <v>84</v>
      </c>
      <c r="C14" s="99" t="s">
        <v>85</v>
      </c>
      <c r="D14" s="99" t="s">
        <v>86</v>
      </c>
      <c r="E14" s="99" t="s">
        <v>96</v>
      </c>
      <c r="F14" s="117">
        <f t="shared" si="0"/>
        <v>377095</v>
      </c>
      <c r="G14" s="118">
        <v>0</v>
      </c>
      <c r="H14" s="118">
        <v>377095</v>
      </c>
      <c r="I14" s="118">
        <v>0</v>
      </c>
      <c r="J14" s="119">
        <v>0</v>
      </c>
      <c r="K14" s="101">
        <v>0</v>
      </c>
      <c r="L14" s="118">
        <v>0</v>
      </c>
      <c r="M14" s="119">
        <v>0</v>
      </c>
      <c r="N14" s="101">
        <f t="shared" si="1"/>
        <v>0</v>
      </c>
      <c r="O14" s="118">
        <v>0</v>
      </c>
      <c r="P14" s="118">
        <v>0</v>
      </c>
      <c r="Q14" s="118">
        <v>0</v>
      </c>
      <c r="R14" s="119">
        <v>0</v>
      </c>
      <c r="S14" s="101">
        <v>0</v>
      </c>
      <c r="T14" s="102">
        <v>0</v>
      </c>
    </row>
  </sheetData>
  <mergeCells count="23">
    <mergeCell ref="A2:T2"/>
    <mergeCell ref="A3:E3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393750011920929" bottom="0.393750011920929" header="0" footer="0"/>
  <pageSetup paperSize="9" scale="68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J14"/>
  <sheetViews>
    <sheetView showGridLines="0" showZeros="0" workbookViewId="0">
      <selection activeCell="A1" sqref="A1"/>
    </sheetView>
  </sheetViews>
  <sheetFormatPr defaultColWidth="9" defaultRowHeight="10.8"/>
  <cols>
    <col min="1" max="1" width="5" customWidth="1"/>
    <col min="2" max="3" width="3.66666666666667" customWidth="1"/>
    <col min="4" max="4" width="10.1666666666667" customWidth="1"/>
    <col min="5" max="5" width="64.3333333333333" customWidth="1"/>
    <col min="6" max="6" width="23.6666666666667" customWidth="1"/>
    <col min="7" max="7" width="28.3333333333333" customWidth="1"/>
    <col min="8" max="8" width="26.1666666666667" customWidth="1"/>
    <col min="9" max="9" width="23.8333333333333" customWidth="1"/>
    <col min="10" max="10" width="22" customWidth="1"/>
  </cols>
  <sheetData>
    <row r="1" ht="20.1" customHeight="1" spans="1:10">
      <c r="A1" s="103"/>
      <c r="B1" s="203"/>
      <c r="C1" s="203"/>
      <c r="D1" s="203"/>
      <c r="E1" s="203"/>
      <c r="F1" s="203"/>
      <c r="G1" s="203"/>
      <c r="H1" s="203"/>
      <c r="I1" s="203"/>
      <c r="J1" s="224" t="s">
        <v>97</v>
      </c>
    </row>
    <row r="2" ht="20.1" customHeight="1" spans="1:10">
      <c r="A2" s="77" t="s">
        <v>98</v>
      </c>
      <c r="B2" s="77"/>
      <c r="C2" s="77"/>
      <c r="D2" s="77"/>
      <c r="E2" s="77"/>
      <c r="F2" s="77"/>
      <c r="G2" s="77"/>
      <c r="H2" s="77"/>
      <c r="I2" s="77"/>
      <c r="J2" s="77"/>
    </row>
    <row r="3" ht="20.1" customHeight="1" spans="1:10">
      <c r="A3" s="204" t="s">
        <v>3</v>
      </c>
      <c r="B3" s="204"/>
      <c r="C3" s="204"/>
      <c r="D3" s="204"/>
      <c r="E3" s="204"/>
      <c r="F3" s="205"/>
      <c r="G3" s="205"/>
      <c r="H3" s="205"/>
      <c r="I3" s="205"/>
      <c r="J3" s="80" t="s">
        <v>5</v>
      </c>
    </row>
    <row r="4" ht="20.1" customHeight="1" spans="1:10">
      <c r="A4" s="206" t="s">
        <v>56</v>
      </c>
      <c r="B4" s="207"/>
      <c r="C4" s="207"/>
      <c r="D4" s="207"/>
      <c r="E4" s="208"/>
      <c r="F4" s="209" t="s">
        <v>57</v>
      </c>
      <c r="G4" s="210" t="s">
        <v>99</v>
      </c>
      <c r="H4" s="211" t="s">
        <v>100</v>
      </c>
      <c r="I4" s="211" t="s">
        <v>101</v>
      </c>
      <c r="J4" s="216" t="s">
        <v>102</v>
      </c>
    </row>
    <row r="5" ht="20.1" customHeight="1" spans="1:10">
      <c r="A5" s="175" t="s">
        <v>67</v>
      </c>
      <c r="B5" s="177"/>
      <c r="C5" s="176"/>
      <c r="D5" s="212" t="s">
        <v>68</v>
      </c>
      <c r="E5" s="213" t="s">
        <v>103</v>
      </c>
      <c r="F5" s="210"/>
      <c r="G5" s="210"/>
      <c r="H5" s="211"/>
      <c r="I5" s="211"/>
      <c r="J5" s="216"/>
    </row>
    <row r="6" ht="15" customHeight="1" spans="1:10">
      <c r="A6" s="214" t="s">
        <v>77</v>
      </c>
      <c r="B6" s="214" t="s">
        <v>78</v>
      </c>
      <c r="C6" s="215" t="s">
        <v>79</v>
      </c>
      <c r="D6" s="216"/>
      <c r="E6" s="217"/>
      <c r="F6" s="218"/>
      <c r="G6" s="218"/>
      <c r="H6" s="219"/>
      <c r="I6" s="219"/>
      <c r="J6" s="225"/>
    </row>
    <row r="7" ht="20.1" customHeight="1" spans="1:10">
      <c r="A7" s="220" t="s">
        <v>4</v>
      </c>
      <c r="B7" s="220" t="s">
        <v>4</v>
      </c>
      <c r="C7" s="220" t="s">
        <v>4</v>
      </c>
      <c r="D7" s="221" t="s">
        <v>4</v>
      </c>
      <c r="E7" s="221" t="s">
        <v>57</v>
      </c>
      <c r="F7" s="222">
        <f t="shared" ref="F7:F14" si="0">SUM(G7:J7)</f>
        <v>11272209.48</v>
      </c>
      <c r="G7" s="223">
        <v>10190077.54</v>
      </c>
      <c r="H7" s="223">
        <v>1082131.94</v>
      </c>
      <c r="I7" s="223">
        <v>0</v>
      </c>
      <c r="J7" s="226">
        <v>0</v>
      </c>
    </row>
    <row r="8" ht="20.1" customHeight="1" spans="1:10">
      <c r="A8" s="220" t="s">
        <v>4</v>
      </c>
      <c r="B8" s="220" t="s">
        <v>4</v>
      </c>
      <c r="C8" s="220" t="s">
        <v>4</v>
      </c>
      <c r="D8" s="221" t="s">
        <v>4</v>
      </c>
      <c r="E8" s="221" t="s">
        <v>80</v>
      </c>
      <c r="F8" s="222">
        <f t="shared" si="0"/>
        <v>11272209.48</v>
      </c>
      <c r="G8" s="223">
        <v>10190077.54</v>
      </c>
      <c r="H8" s="223">
        <v>1082131.94</v>
      </c>
      <c r="I8" s="223">
        <v>0</v>
      </c>
      <c r="J8" s="226">
        <v>0</v>
      </c>
    </row>
    <row r="9" ht="20.1" customHeight="1" spans="1:10">
      <c r="A9" s="220" t="s">
        <v>4</v>
      </c>
      <c r="B9" s="220" t="s">
        <v>4</v>
      </c>
      <c r="C9" s="220" t="s">
        <v>4</v>
      </c>
      <c r="D9" s="221" t="s">
        <v>81</v>
      </c>
      <c r="E9" s="221" t="s">
        <v>82</v>
      </c>
      <c r="F9" s="222">
        <f t="shared" si="0"/>
        <v>11272209.48</v>
      </c>
      <c r="G9" s="223">
        <v>10190077.54</v>
      </c>
      <c r="H9" s="223">
        <v>1082131.94</v>
      </c>
      <c r="I9" s="223">
        <v>0</v>
      </c>
      <c r="J9" s="226">
        <v>0</v>
      </c>
    </row>
    <row r="10" ht="20.1" customHeight="1" spans="1:10">
      <c r="A10" s="220" t="s">
        <v>83</v>
      </c>
      <c r="B10" s="220" t="s">
        <v>84</v>
      </c>
      <c r="C10" s="220" t="s">
        <v>85</v>
      </c>
      <c r="D10" s="221" t="s">
        <v>86</v>
      </c>
      <c r="E10" s="221" t="s">
        <v>87</v>
      </c>
      <c r="F10" s="222">
        <f t="shared" si="0"/>
        <v>755350</v>
      </c>
      <c r="G10" s="223">
        <v>205350</v>
      </c>
      <c r="H10" s="223">
        <v>550000</v>
      </c>
      <c r="I10" s="223">
        <v>0</v>
      </c>
      <c r="J10" s="226">
        <v>0</v>
      </c>
    </row>
    <row r="11" ht="20.1" customHeight="1" spans="1:10">
      <c r="A11" s="220" t="s">
        <v>83</v>
      </c>
      <c r="B11" s="220" t="s">
        <v>84</v>
      </c>
      <c r="C11" s="220" t="s">
        <v>84</v>
      </c>
      <c r="D11" s="221" t="s">
        <v>86</v>
      </c>
      <c r="E11" s="221" t="s">
        <v>88</v>
      </c>
      <c r="F11" s="222">
        <f t="shared" si="0"/>
        <v>8856748.8</v>
      </c>
      <c r="G11" s="223">
        <v>8324616.86</v>
      </c>
      <c r="H11" s="223">
        <v>532131.94</v>
      </c>
      <c r="I11" s="223">
        <v>0</v>
      </c>
      <c r="J11" s="226">
        <v>0</v>
      </c>
    </row>
    <row r="12" ht="20.1" customHeight="1" spans="1:10">
      <c r="A12" s="220" t="s">
        <v>89</v>
      </c>
      <c r="B12" s="220" t="s">
        <v>90</v>
      </c>
      <c r="C12" s="220" t="s">
        <v>90</v>
      </c>
      <c r="D12" s="221" t="s">
        <v>86</v>
      </c>
      <c r="E12" s="221" t="s">
        <v>91</v>
      </c>
      <c r="F12" s="222">
        <f t="shared" si="0"/>
        <v>855344.12</v>
      </c>
      <c r="G12" s="223">
        <v>855344.12</v>
      </c>
      <c r="H12" s="223">
        <v>0</v>
      </c>
      <c r="I12" s="223">
        <v>0</v>
      </c>
      <c r="J12" s="226">
        <v>0</v>
      </c>
    </row>
    <row r="13" ht="20.1" customHeight="1" spans="1:10">
      <c r="A13" s="220" t="s">
        <v>92</v>
      </c>
      <c r="B13" s="220" t="s">
        <v>93</v>
      </c>
      <c r="C13" s="220" t="s">
        <v>84</v>
      </c>
      <c r="D13" s="221" t="s">
        <v>86</v>
      </c>
      <c r="E13" s="221" t="s">
        <v>94</v>
      </c>
      <c r="F13" s="222">
        <f t="shared" si="0"/>
        <v>427671.56</v>
      </c>
      <c r="G13" s="223">
        <v>427671.56</v>
      </c>
      <c r="H13" s="223">
        <v>0</v>
      </c>
      <c r="I13" s="223">
        <v>0</v>
      </c>
      <c r="J13" s="226">
        <v>0</v>
      </c>
    </row>
    <row r="14" ht="20.1" customHeight="1" spans="1:10">
      <c r="A14" s="220" t="s">
        <v>95</v>
      </c>
      <c r="B14" s="220" t="s">
        <v>84</v>
      </c>
      <c r="C14" s="220" t="s">
        <v>85</v>
      </c>
      <c r="D14" s="221" t="s">
        <v>86</v>
      </c>
      <c r="E14" s="221" t="s">
        <v>96</v>
      </c>
      <c r="F14" s="222">
        <f t="shared" si="0"/>
        <v>377095</v>
      </c>
      <c r="G14" s="223">
        <v>377095</v>
      </c>
      <c r="H14" s="223">
        <v>0</v>
      </c>
      <c r="I14" s="223">
        <v>0</v>
      </c>
      <c r="J14" s="226">
        <v>0</v>
      </c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393750011920929" bottom="0.393750011920929" header="0" footer="0"/>
  <pageSetup paperSize="9" fitToHeight="1000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9"/>
  <sheetViews>
    <sheetView showGridLines="0" showZeros="0" workbookViewId="0">
      <selection activeCell="A1" sqref="A1"/>
    </sheetView>
  </sheetViews>
  <sheetFormatPr defaultColWidth="9" defaultRowHeight="10.8" outlineLevelCol="7"/>
  <cols>
    <col min="1" max="1" width="53.5" customWidth="1"/>
    <col min="2" max="2" width="31.1666666666667" customWidth="1"/>
    <col min="3" max="3" width="53.5" customWidth="1"/>
    <col min="4" max="8" width="24.8333333333333" customWidth="1"/>
  </cols>
  <sheetData>
    <row r="1" ht="20.25" customHeight="1" spans="1:8">
      <c r="A1" s="172"/>
      <c r="B1" s="172"/>
      <c r="C1" s="172"/>
      <c r="D1" s="172"/>
      <c r="E1" s="172"/>
      <c r="F1" s="172"/>
      <c r="G1" s="172"/>
      <c r="H1" s="80" t="s">
        <v>104</v>
      </c>
    </row>
    <row r="2" ht="20.25" customHeight="1" spans="1:8">
      <c r="A2" s="77" t="s">
        <v>105</v>
      </c>
      <c r="B2" s="77"/>
      <c r="C2" s="77"/>
      <c r="D2" s="77"/>
      <c r="E2" s="77"/>
      <c r="F2" s="77"/>
      <c r="G2" s="77"/>
      <c r="H2" s="77"/>
    </row>
    <row r="3" ht="20.25" customHeight="1" spans="1:8">
      <c r="A3" s="173" t="s">
        <v>3</v>
      </c>
      <c r="B3" s="174"/>
      <c r="C3" s="103"/>
      <c r="D3" s="103"/>
      <c r="E3" s="103"/>
      <c r="F3" s="103"/>
      <c r="G3" s="103"/>
      <c r="H3" s="80" t="s">
        <v>5</v>
      </c>
    </row>
    <row r="4" ht="24" customHeight="1" spans="1:8">
      <c r="A4" s="175" t="s">
        <v>6</v>
      </c>
      <c r="B4" s="176"/>
      <c r="C4" s="175" t="s">
        <v>7</v>
      </c>
      <c r="D4" s="177"/>
      <c r="E4" s="177"/>
      <c r="F4" s="177"/>
      <c r="G4" s="177"/>
      <c r="H4" s="176"/>
    </row>
    <row r="5" ht="24" customHeight="1" spans="1:8">
      <c r="A5" s="178" t="s">
        <v>8</v>
      </c>
      <c r="B5" s="179" t="s">
        <v>9</v>
      </c>
      <c r="C5" s="178" t="s">
        <v>8</v>
      </c>
      <c r="D5" s="179" t="s">
        <v>57</v>
      </c>
      <c r="E5" s="179" t="s">
        <v>106</v>
      </c>
      <c r="F5" s="180" t="s">
        <v>107</v>
      </c>
      <c r="G5" s="179" t="s">
        <v>108</v>
      </c>
      <c r="H5" s="180" t="s">
        <v>109</v>
      </c>
    </row>
    <row r="6" ht="24" customHeight="1" spans="1:8">
      <c r="A6" s="181" t="s">
        <v>110</v>
      </c>
      <c r="B6" s="182">
        <f>SUM(B7:B9)</f>
        <v>9957457.32</v>
      </c>
      <c r="C6" s="183" t="s">
        <v>111</v>
      </c>
      <c r="D6" s="182">
        <f t="shared" ref="D6:D35" si="0">SUM(E6:H6)</f>
        <v>11122209.48</v>
      </c>
      <c r="E6" s="182">
        <f>SUM(E7:E35)</f>
        <v>9957457.32</v>
      </c>
      <c r="F6" s="182">
        <f>SUM(F7:F35)</f>
        <v>0</v>
      </c>
      <c r="G6" s="182">
        <f>SUM(G7:G35)</f>
        <v>0</v>
      </c>
      <c r="H6" s="182">
        <f>SUM(H7:H35)</f>
        <v>1164752.16</v>
      </c>
    </row>
    <row r="7" ht="24" customHeight="1" spans="1:8">
      <c r="A7" s="181" t="s">
        <v>112</v>
      </c>
      <c r="B7" s="184">
        <v>9957457.32</v>
      </c>
      <c r="C7" s="183" t="s">
        <v>113</v>
      </c>
      <c r="D7" s="184">
        <f t="shared" si="0"/>
        <v>0</v>
      </c>
      <c r="E7" s="185">
        <v>0</v>
      </c>
      <c r="F7" s="185">
        <v>0</v>
      </c>
      <c r="G7" s="185">
        <v>0</v>
      </c>
      <c r="H7" s="184">
        <v>0</v>
      </c>
    </row>
    <row r="8" ht="24" customHeight="1" spans="1:8">
      <c r="A8" s="181" t="s">
        <v>114</v>
      </c>
      <c r="B8" s="184">
        <v>0</v>
      </c>
      <c r="C8" s="183" t="s">
        <v>115</v>
      </c>
      <c r="D8" s="184">
        <f t="shared" si="0"/>
        <v>0</v>
      </c>
      <c r="E8" s="185">
        <v>0</v>
      </c>
      <c r="F8" s="185">
        <v>0</v>
      </c>
      <c r="G8" s="185">
        <v>0</v>
      </c>
      <c r="H8" s="184">
        <v>0</v>
      </c>
    </row>
    <row r="9" ht="24" customHeight="1" spans="1:8">
      <c r="A9" s="181" t="s">
        <v>116</v>
      </c>
      <c r="B9" s="184">
        <v>0</v>
      </c>
      <c r="C9" s="183" t="s">
        <v>117</v>
      </c>
      <c r="D9" s="184">
        <f t="shared" si="0"/>
        <v>0</v>
      </c>
      <c r="E9" s="185">
        <v>0</v>
      </c>
      <c r="F9" s="185">
        <v>0</v>
      </c>
      <c r="G9" s="185">
        <v>0</v>
      </c>
      <c r="H9" s="184">
        <v>0</v>
      </c>
    </row>
    <row r="10" ht="24" customHeight="1" spans="1:8">
      <c r="A10" s="181" t="s">
        <v>118</v>
      </c>
      <c r="B10" s="184">
        <f>SUM(B11:B14)</f>
        <v>1164752.16</v>
      </c>
      <c r="C10" s="183" t="s">
        <v>119</v>
      </c>
      <c r="D10" s="184">
        <f t="shared" si="0"/>
        <v>0</v>
      </c>
      <c r="E10" s="185">
        <v>0</v>
      </c>
      <c r="F10" s="185">
        <v>0</v>
      </c>
      <c r="G10" s="185">
        <v>0</v>
      </c>
      <c r="H10" s="184">
        <v>0</v>
      </c>
    </row>
    <row r="11" ht="24" customHeight="1" spans="1:8">
      <c r="A11" s="181" t="s">
        <v>112</v>
      </c>
      <c r="B11" s="184">
        <v>1164752.16</v>
      </c>
      <c r="C11" s="183" t="s">
        <v>120</v>
      </c>
      <c r="D11" s="184">
        <f t="shared" si="0"/>
        <v>9462098.8</v>
      </c>
      <c r="E11" s="185">
        <v>8297346.64</v>
      </c>
      <c r="F11" s="185">
        <v>0</v>
      </c>
      <c r="G11" s="185">
        <v>0</v>
      </c>
      <c r="H11" s="184">
        <v>1164752.16</v>
      </c>
    </row>
    <row r="12" ht="24" customHeight="1" spans="1:8">
      <c r="A12" s="181" t="s">
        <v>114</v>
      </c>
      <c r="B12" s="184">
        <v>0</v>
      </c>
      <c r="C12" s="183" t="s">
        <v>121</v>
      </c>
      <c r="D12" s="184">
        <f t="shared" si="0"/>
        <v>0</v>
      </c>
      <c r="E12" s="185">
        <v>0</v>
      </c>
      <c r="F12" s="185">
        <v>0</v>
      </c>
      <c r="G12" s="185">
        <v>0</v>
      </c>
      <c r="H12" s="184">
        <v>0</v>
      </c>
    </row>
    <row r="13" ht="24" customHeight="1" spans="1:8">
      <c r="A13" s="181" t="s">
        <v>116</v>
      </c>
      <c r="B13" s="184">
        <v>0</v>
      </c>
      <c r="C13" s="183" t="s">
        <v>122</v>
      </c>
      <c r="D13" s="184">
        <f t="shared" si="0"/>
        <v>0</v>
      </c>
      <c r="E13" s="185">
        <v>0</v>
      </c>
      <c r="F13" s="185">
        <v>0</v>
      </c>
      <c r="G13" s="185">
        <v>0</v>
      </c>
      <c r="H13" s="184">
        <v>0</v>
      </c>
    </row>
    <row r="14" ht="24" customHeight="1" spans="1:8">
      <c r="A14" s="181" t="s">
        <v>123</v>
      </c>
      <c r="B14" s="184">
        <v>0</v>
      </c>
      <c r="C14" s="183" t="s">
        <v>124</v>
      </c>
      <c r="D14" s="184">
        <f t="shared" si="0"/>
        <v>855344.12</v>
      </c>
      <c r="E14" s="185">
        <v>855344.12</v>
      </c>
      <c r="F14" s="185">
        <v>0</v>
      </c>
      <c r="G14" s="185">
        <v>0</v>
      </c>
      <c r="H14" s="184">
        <v>0</v>
      </c>
    </row>
    <row r="15" ht="24" customHeight="1" spans="1:8">
      <c r="A15" s="186"/>
      <c r="B15" s="184"/>
      <c r="C15" s="187" t="s">
        <v>125</v>
      </c>
      <c r="D15" s="184">
        <f t="shared" si="0"/>
        <v>0</v>
      </c>
      <c r="E15" s="185">
        <v>0</v>
      </c>
      <c r="F15" s="185">
        <v>0</v>
      </c>
      <c r="G15" s="185">
        <v>0</v>
      </c>
      <c r="H15" s="184">
        <v>0</v>
      </c>
    </row>
    <row r="16" ht="24" customHeight="1" spans="1:8">
      <c r="A16" s="186"/>
      <c r="B16" s="184"/>
      <c r="C16" s="187" t="s">
        <v>126</v>
      </c>
      <c r="D16" s="184">
        <f t="shared" si="0"/>
        <v>427671.56</v>
      </c>
      <c r="E16" s="185">
        <v>427671.56</v>
      </c>
      <c r="F16" s="185">
        <v>0</v>
      </c>
      <c r="G16" s="185">
        <v>0</v>
      </c>
      <c r="H16" s="184">
        <v>0</v>
      </c>
    </row>
    <row r="17" ht="24" customHeight="1" spans="1:8">
      <c r="A17" s="186"/>
      <c r="B17" s="184"/>
      <c r="C17" s="187" t="s">
        <v>127</v>
      </c>
      <c r="D17" s="184">
        <f t="shared" si="0"/>
        <v>0</v>
      </c>
      <c r="E17" s="185">
        <v>0</v>
      </c>
      <c r="F17" s="185">
        <v>0</v>
      </c>
      <c r="G17" s="185">
        <v>0</v>
      </c>
      <c r="H17" s="184">
        <v>0</v>
      </c>
    </row>
    <row r="18" ht="24" customHeight="1" spans="1:8">
      <c r="A18" s="186"/>
      <c r="B18" s="184"/>
      <c r="C18" s="187" t="s">
        <v>128</v>
      </c>
      <c r="D18" s="184">
        <f t="shared" si="0"/>
        <v>0</v>
      </c>
      <c r="E18" s="185">
        <v>0</v>
      </c>
      <c r="F18" s="185">
        <v>0</v>
      </c>
      <c r="G18" s="185">
        <v>0</v>
      </c>
      <c r="H18" s="184">
        <v>0</v>
      </c>
    </row>
    <row r="19" ht="24" customHeight="1" spans="1:8">
      <c r="A19" s="186"/>
      <c r="B19" s="184"/>
      <c r="C19" s="187" t="s">
        <v>129</v>
      </c>
      <c r="D19" s="184">
        <f t="shared" si="0"/>
        <v>0</v>
      </c>
      <c r="E19" s="185">
        <v>0</v>
      </c>
      <c r="F19" s="185">
        <v>0</v>
      </c>
      <c r="G19" s="185">
        <v>0</v>
      </c>
      <c r="H19" s="184">
        <v>0</v>
      </c>
    </row>
    <row r="20" ht="24" customHeight="1" spans="1:8">
      <c r="A20" s="186"/>
      <c r="B20" s="184"/>
      <c r="C20" s="187" t="s">
        <v>130</v>
      </c>
      <c r="D20" s="184">
        <f t="shared" si="0"/>
        <v>0</v>
      </c>
      <c r="E20" s="185">
        <v>0</v>
      </c>
      <c r="F20" s="185">
        <v>0</v>
      </c>
      <c r="G20" s="185">
        <v>0</v>
      </c>
      <c r="H20" s="184">
        <v>0</v>
      </c>
    </row>
    <row r="21" ht="24" customHeight="1" spans="1:8">
      <c r="A21" s="186"/>
      <c r="B21" s="184"/>
      <c r="C21" s="187" t="s">
        <v>131</v>
      </c>
      <c r="D21" s="184">
        <f t="shared" si="0"/>
        <v>0</v>
      </c>
      <c r="E21" s="185">
        <v>0</v>
      </c>
      <c r="F21" s="185">
        <v>0</v>
      </c>
      <c r="G21" s="185">
        <v>0</v>
      </c>
      <c r="H21" s="184">
        <v>0</v>
      </c>
    </row>
    <row r="22" ht="24" customHeight="1" spans="1:8">
      <c r="A22" s="186"/>
      <c r="B22" s="184"/>
      <c r="C22" s="187" t="s">
        <v>132</v>
      </c>
      <c r="D22" s="184">
        <f t="shared" si="0"/>
        <v>0</v>
      </c>
      <c r="E22" s="185">
        <v>0</v>
      </c>
      <c r="F22" s="185">
        <v>0</v>
      </c>
      <c r="G22" s="185">
        <v>0</v>
      </c>
      <c r="H22" s="184">
        <v>0</v>
      </c>
    </row>
    <row r="23" ht="24" customHeight="1" spans="1:8">
      <c r="A23" s="186"/>
      <c r="B23" s="184"/>
      <c r="C23" s="187" t="s">
        <v>133</v>
      </c>
      <c r="D23" s="184">
        <f t="shared" si="0"/>
        <v>0</v>
      </c>
      <c r="E23" s="185">
        <v>0</v>
      </c>
      <c r="F23" s="185">
        <v>0</v>
      </c>
      <c r="G23" s="185">
        <v>0</v>
      </c>
      <c r="H23" s="184">
        <v>0</v>
      </c>
    </row>
    <row r="24" ht="24" customHeight="1" spans="1:8">
      <c r="A24" s="186"/>
      <c r="B24" s="184"/>
      <c r="C24" s="188" t="s">
        <v>134</v>
      </c>
      <c r="D24" s="184">
        <f t="shared" si="0"/>
        <v>0</v>
      </c>
      <c r="E24" s="185">
        <v>0</v>
      </c>
      <c r="F24" s="185">
        <v>0</v>
      </c>
      <c r="G24" s="185">
        <v>0</v>
      </c>
      <c r="H24" s="184">
        <v>0</v>
      </c>
    </row>
    <row r="25" ht="24" customHeight="1" spans="1:8">
      <c r="A25" s="189"/>
      <c r="B25" s="190"/>
      <c r="C25" s="191" t="s">
        <v>135</v>
      </c>
      <c r="D25" s="184">
        <f t="shared" si="0"/>
        <v>0</v>
      </c>
      <c r="E25" s="190">
        <v>0</v>
      </c>
      <c r="F25" s="190">
        <v>0</v>
      </c>
      <c r="G25" s="190">
        <v>0</v>
      </c>
      <c r="H25" s="190">
        <v>0</v>
      </c>
    </row>
    <row r="26" ht="24" customHeight="1" spans="1:8">
      <c r="A26" s="181"/>
      <c r="B26" s="190"/>
      <c r="C26" s="191" t="s">
        <v>136</v>
      </c>
      <c r="D26" s="184">
        <f t="shared" si="0"/>
        <v>377095</v>
      </c>
      <c r="E26" s="190">
        <v>377095</v>
      </c>
      <c r="F26" s="190">
        <v>0</v>
      </c>
      <c r="G26" s="190">
        <v>0</v>
      </c>
      <c r="H26" s="190">
        <v>0</v>
      </c>
    </row>
    <row r="27" ht="24" customHeight="1" spans="1:8">
      <c r="A27" s="181"/>
      <c r="B27" s="190"/>
      <c r="C27" s="191" t="s">
        <v>137</v>
      </c>
      <c r="D27" s="184">
        <f t="shared" si="0"/>
        <v>0</v>
      </c>
      <c r="E27" s="190">
        <v>0</v>
      </c>
      <c r="F27" s="190">
        <v>0</v>
      </c>
      <c r="G27" s="190">
        <v>0</v>
      </c>
      <c r="H27" s="190">
        <v>0</v>
      </c>
    </row>
    <row r="28" ht="24" customHeight="1" spans="1:8">
      <c r="A28" s="181"/>
      <c r="B28" s="190"/>
      <c r="C28" s="191" t="s">
        <v>138</v>
      </c>
      <c r="D28" s="184">
        <f t="shared" si="0"/>
        <v>0</v>
      </c>
      <c r="E28" s="190">
        <v>0</v>
      </c>
      <c r="F28" s="190">
        <v>0</v>
      </c>
      <c r="G28" s="190">
        <v>0</v>
      </c>
      <c r="H28" s="190">
        <v>0</v>
      </c>
    </row>
    <row r="29" ht="24" customHeight="1" spans="1:8">
      <c r="A29" s="181"/>
      <c r="B29" s="190"/>
      <c r="C29" s="191" t="s">
        <v>139</v>
      </c>
      <c r="D29" s="184">
        <f t="shared" si="0"/>
        <v>0</v>
      </c>
      <c r="E29" s="190">
        <v>0</v>
      </c>
      <c r="F29" s="190">
        <v>0</v>
      </c>
      <c r="G29" s="190">
        <v>0</v>
      </c>
      <c r="H29" s="190">
        <v>0</v>
      </c>
    </row>
    <row r="30" ht="24" customHeight="1" spans="1:8">
      <c r="A30" s="192"/>
      <c r="B30" s="193"/>
      <c r="C30" s="194" t="s">
        <v>140</v>
      </c>
      <c r="D30" s="184">
        <f t="shared" si="0"/>
        <v>0</v>
      </c>
      <c r="E30" s="195">
        <v>0</v>
      </c>
      <c r="F30" s="195">
        <v>0</v>
      </c>
      <c r="G30" s="195">
        <v>0</v>
      </c>
      <c r="H30" s="195">
        <v>0</v>
      </c>
    </row>
    <row r="31" ht="24" customHeight="1" spans="1:8">
      <c r="A31" s="192"/>
      <c r="B31" s="196"/>
      <c r="C31" s="191" t="s">
        <v>141</v>
      </c>
      <c r="D31" s="184">
        <f t="shared" si="0"/>
        <v>0</v>
      </c>
      <c r="E31" s="190">
        <v>0</v>
      </c>
      <c r="F31" s="190">
        <v>0</v>
      </c>
      <c r="G31" s="190">
        <v>0</v>
      </c>
      <c r="H31" s="190">
        <v>0</v>
      </c>
    </row>
    <row r="32" ht="24" customHeight="1" spans="1:8">
      <c r="A32" s="192"/>
      <c r="B32" s="196"/>
      <c r="C32" s="191" t="s">
        <v>142</v>
      </c>
      <c r="D32" s="184">
        <f t="shared" si="0"/>
        <v>0</v>
      </c>
      <c r="E32" s="190">
        <v>0</v>
      </c>
      <c r="F32" s="190">
        <v>0</v>
      </c>
      <c r="G32" s="190">
        <v>0</v>
      </c>
      <c r="H32" s="190">
        <v>0</v>
      </c>
    </row>
    <row r="33" ht="24" customHeight="1" spans="1:8">
      <c r="A33" s="192"/>
      <c r="B33" s="196"/>
      <c r="C33" s="191" t="s">
        <v>143</v>
      </c>
      <c r="D33" s="184">
        <f t="shared" si="0"/>
        <v>0</v>
      </c>
      <c r="E33" s="190">
        <v>0</v>
      </c>
      <c r="F33" s="190">
        <v>0</v>
      </c>
      <c r="G33" s="190">
        <v>0</v>
      </c>
      <c r="H33" s="190">
        <v>0</v>
      </c>
    </row>
    <row r="34" ht="24" customHeight="1" spans="1:8">
      <c r="A34" s="192"/>
      <c r="B34" s="196"/>
      <c r="C34" s="191" t="s">
        <v>144</v>
      </c>
      <c r="D34" s="184">
        <f t="shared" si="0"/>
        <v>0</v>
      </c>
      <c r="E34" s="190">
        <v>0</v>
      </c>
      <c r="F34" s="190">
        <v>0</v>
      </c>
      <c r="G34" s="190">
        <v>0</v>
      </c>
      <c r="H34" s="190">
        <v>0</v>
      </c>
    </row>
    <row r="35" ht="24" customHeight="1" spans="1:8">
      <c r="A35" s="192"/>
      <c r="B35" s="196"/>
      <c r="C35" s="191" t="s">
        <v>145</v>
      </c>
      <c r="D35" s="184">
        <f t="shared" si="0"/>
        <v>0</v>
      </c>
      <c r="E35" s="190">
        <v>0</v>
      </c>
      <c r="F35" s="190">
        <v>0</v>
      </c>
      <c r="G35" s="190">
        <v>0</v>
      </c>
      <c r="H35" s="190">
        <v>0</v>
      </c>
    </row>
    <row r="36" ht="24" customHeight="1" spans="1:8">
      <c r="A36" s="197"/>
      <c r="B36" s="198"/>
      <c r="C36" s="199"/>
      <c r="D36" s="200"/>
      <c r="E36" s="190"/>
      <c r="F36" s="190"/>
      <c r="G36" s="190" t="s">
        <v>4</v>
      </c>
      <c r="H36" s="190"/>
    </row>
    <row r="37" ht="24" customHeight="1" spans="1:8">
      <c r="A37" s="192"/>
      <c r="B37" s="196"/>
      <c r="C37" s="201" t="s">
        <v>146</v>
      </c>
      <c r="D37" s="184">
        <f>SUM(E37:H37)</f>
        <v>0</v>
      </c>
      <c r="E37" s="190">
        <f>SUM(B7,B11)-SUM(E6)</f>
        <v>1164752.16</v>
      </c>
      <c r="F37" s="190">
        <f>SUM(B8,B12)-SUM(F6)</f>
        <v>0</v>
      </c>
      <c r="G37" s="190">
        <f>SUM(B9,B13)-SUM(G6)</f>
        <v>0</v>
      </c>
      <c r="H37" s="190">
        <f>SUM(B14)-SUM(H6)</f>
        <v>-1164752.16</v>
      </c>
    </row>
    <row r="38" ht="24" customHeight="1" spans="1:8">
      <c r="A38" s="192"/>
      <c r="B38" s="202"/>
      <c r="C38" s="201"/>
      <c r="D38" s="200"/>
      <c r="E38" s="190"/>
      <c r="F38" s="190"/>
      <c r="G38" s="190"/>
      <c r="H38" s="190"/>
    </row>
    <row r="39" ht="24" customHeight="1" spans="1:8">
      <c r="A39" s="197" t="s">
        <v>52</v>
      </c>
      <c r="B39" s="202">
        <f>SUM(B6,B10)</f>
        <v>11122209.48</v>
      </c>
      <c r="C39" s="199" t="s">
        <v>53</v>
      </c>
      <c r="D39" s="200">
        <f>SUM(D7:D37)</f>
        <v>11122209.48</v>
      </c>
      <c r="E39" s="200">
        <f>SUM(E7:E37)</f>
        <v>11122209.48</v>
      </c>
      <c r="F39" s="200">
        <f>SUM(F7:F37)</f>
        <v>0</v>
      </c>
      <c r="G39" s="200">
        <f>SUM(G7:G37)</f>
        <v>0</v>
      </c>
      <c r="H39" s="200">
        <f>SUM(H7:H37)</f>
        <v>0</v>
      </c>
    </row>
  </sheetData>
  <mergeCells count="3">
    <mergeCell ref="A2:H2"/>
    <mergeCell ref="A4:B4"/>
    <mergeCell ref="C4:H4"/>
  </mergeCells>
  <printOptions horizontalCentered="1"/>
  <pageMargins left="0.393750011920929" right="0.393750011920929" top="0.393750011920929" bottom="0.393750011920929" header="0" footer="0"/>
  <pageSetup paperSize="9" scale="55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S18"/>
  <sheetViews>
    <sheetView showGridLines="0" showZeros="0" workbookViewId="0">
      <selection activeCell="A1" sqref="A1:S2"/>
    </sheetView>
  </sheetViews>
  <sheetFormatPr defaultColWidth="9" defaultRowHeight="10.8"/>
  <cols>
    <col min="4" max="4" width="61.8333333333333" customWidth="1"/>
    <col min="5" max="5" width="24.5" customWidth="1"/>
    <col min="6" max="7" width="25.5" customWidth="1"/>
    <col min="8" max="8" width="22.1666666666667" customWidth="1"/>
    <col min="9" max="9" width="28.8333333333333" customWidth="1"/>
    <col min="10" max="10" width="17.1666666666667" customWidth="1"/>
    <col min="11" max="11" width="22" customWidth="1"/>
    <col min="12" max="12" width="25.8333333333333" customWidth="1"/>
    <col min="13" max="13" width="17.3333333333333" customWidth="1"/>
    <col min="14" max="14" width="20.8333333333333" customWidth="1"/>
    <col min="15" max="15" width="15.8333333333333" customWidth="1"/>
    <col min="16" max="16" width="14.8333333333333" customWidth="1"/>
    <col min="17" max="17" width="11.6666666666667" customWidth="1"/>
    <col min="18" max="18" width="19.6666666666667" customWidth="1"/>
    <col min="19" max="19" width="26.1666666666667" customWidth="1"/>
  </cols>
  <sheetData>
    <row r="1" ht="20.1" customHeight="1" spans="1:19">
      <c r="A1" s="159" t="s">
        <v>147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ht="20.1" customHeight="1" spans="1:19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ht="20.1" customHeight="1" spans="1:19">
      <c r="A3" s="160" t="s">
        <v>3</v>
      </c>
      <c r="B3" s="160"/>
      <c r="C3" s="160"/>
      <c r="D3" s="160"/>
      <c r="E3" s="160"/>
      <c r="F3" s="160"/>
      <c r="R3" s="171" t="s">
        <v>5</v>
      </c>
      <c r="S3" s="171"/>
    </row>
    <row r="4" ht="20.1" customHeight="1" spans="1:19">
      <c r="A4" s="161" t="s">
        <v>148</v>
      </c>
      <c r="B4" s="162"/>
      <c r="C4" s="162"/>
      <c r="D4" s="163"/>
      <c r="E4" s="164" t="s">
        <v>149</v>
      </c>
      <c r="F4" s="161" t="s">
        <v>150</v>
      </c>
      <c r="G4" s="162"/>
      <c r="H4" s="162"/>
      <c r="I4" s="162"/>
      <c r="J4" s="162"/>
      <c r="K4" s="162"/>
      <c r="L4" s="163"/>
      <c r="M4" s="161" t="s">
        <v>151</v>
      </c>
      <c r="N4" s="162"/>
      <c r="O4" s="162"/>
      <c r="P4" s="162"/>
      <c r="Q4" s="162"/>
      <c r="R4" s="162"/>
      <c r="S4" s="163"/>
    </row>
    <row r="5" ht="20.1" customHeight="1" spans="1:19">
      <c r="A5" s="161" t="s">
        <v>152</v>
      </c>
      <c r="B5" s="163"/>
      <c r="C5" s="164" t="s">
        <v>68</v>
      </c>
      <c r="D5" s="164" t="s">
        <v>69</v>
      </c>
      <c r="E5" s="165"/>
      <c r="F5" s="164" t="s">
        <v>153</v>
      </c>
      <c r="G5" s="161" t="s">
        <v>154</v>
      </c>
      <c r="H5" s="162"/>
      <c r="I5" s="163"/>
      <c r="J5" s="161" t="s">
        <v>155</v>
      </c>
      <c r="K5" s="162"/>
      <c r="L5" s="163"/>
      <c r="M5" s="164" t="s">
        <v>57</v>
      </c>
      <c r="N5" s="161" t="s">
        <v>154</v>
      </c>
      <c r="O5" s="162"/>
      <c r="P5" s="163"/>
      <c r="Q5" s="161" t="s">
        <v>155</v>
      </c>
      <c r="R5" s="162"/>
      <c r="S5" s="163"/>
    </row>
    <row r="6" ht="20.1" customHeight="1" spans="1:19">
      <c r="A6" s="166" t="s">
        <v>77</v>
      </c>
      <c r="B6" s="166" t="s">
        <v>78</v>
      </c>
      <c r="C6" s="167"/>
      <c r="D6" s="167"/>
      <c r="E6" s="167"/>
      <c r="F6" s="167"/>
      <c r="G6" s="166" t="s">
        <v>72</v>
      </c>
      <c r="H6" s="166" t="s">
        <v>99</v>
      </c>
      <c r="I6" s="166" t="s">
        <v>100</v>
      </c>
      <c r="J6" s="166" t="s">
        <v>72</v>
      </c>
      <c r="K6" s="166" t="s">
        <v>99</v>
      </c>
      <c r="L6" s="166" t="s">
        <v>100</v>
      </c>
      <c r="M6" s="167"/>
      <c r="N6" s="166" t="s">
        <v>72</v>
      </c>
      <c r="O6" s="166" t="s">
        <v>99</v>
      </c>
      <c r="P6" s="166" t="s">
        <v>100</v>
      </c>
      <c r="Q6" s="166" t="s">
        <v>72</v>
      </c>
      <c r="R6" s="166" t="s">
        <v>99</v>
      </c>
      <c r="S6" s="166" t="s">
        <v>100</v>
      </c>
    </row>
    <row r="7" s="158" customFormat="1" ht="20.1" customHeight="1" spans="1:19">
      <c r="A7" s="168" t="s">
        <v>4</v>
      </c>
      <c r="B7" s="168" t="s">
        <v>4</v>
      </c>
      <c r="C7" s="169" t="s">
        <v>4</v>
      </c>
      <c r="D7" s="168" t="s">
        <v>57</v>
      </c>
      <c r="E7" s="170">
        <f t="shared" ref="E7:E18" si="0">SUM(F7,M7)</f>
        <v>11122209.48</v>
      </c>
      <c r="F7" s="170">
        <f t="shared" ref="F7:F18" si="1">SUM(G7,J7)</f>
        <v>9957457.32</v>
      </c>
      <c r="G7" s="170">
        <f t="shared" ref="G7:G18" si="2">SUM(H7:I7)</f>
        <v>9957457.32</v>
      </c>
      <c r="H7" s="170">
        <v>9900457.32</v>
      </c>
      <c r="I7" s="170">
        <v>57000</v>
      </c>
      <c r="J7" s="170">
        <f t="shared" ref="J7:J18" si="3">SUM(K7:L7)</f>
        <v>0</v>
      </c>
      <c r="K7" s="170">
        <v>0</v>
      </c>
      <c r="L7" s="170">
        <v>0</v>
      </c>
      <c r="M7" s="170">
        <f t="shared" ref="M7:M18" si="4">SUM(N7,Q7)</f>
        <v>1164752.16</v>
      </c>
      <c r="N7" s="170">
        <f t="shared" ref="N7:N18" si="5">SUM(O7:P7)</f>
        <v>1164752.16</v>
      </c>
      <c r="O7" s="170">
        <v>139620.22</v>
      </c>
      <c r="P7" s="170">
        <v>1025131.94</v>
      </c>
      <c r="Q7" s="170">
        <f t="shared" ref="Q7:Q18" si="6">SUM(R7:S7)</f>
        <v>0</v>
      </c>
      <c r="R7" s="170">
        <v>0</v>
      </c>
      <c r="S7" s="170">
        <v>0</v>
      </c>
    </row>
    <row r="8" s="158" customFormat="1" ht="20.1" customHeight="1" spans="1:19">
      <c r="A8" s="168" t="s">
        <v>4</v>
      </c>
      <c r="B8" s="168" t="s">
        <v>4</v>
      </c>
      <c r="C8" s="169" t="s">
        <v>4</v>
      </c>
      <c r="D8" s="168" t="s">
        <v>80</v>
      </c>
      <c r="E8" s="170">
        <f t="shared" si="0"/>
        <v>11122209.48</v>
      </c>
      <c r="F8" s="170">
        <f t="shared" si="1"/>
        <v>9957457.32</v>
      </c>
      <c r="G8" s="170">
        <f t="shared" si="2"/>
        <v>9957457.32</v>
      </c>
      <c r="H8" s="170">
        <v>9900457.32</v>
      </c>
      <c r="I8" s="170">
        <v>57000</v>
      </c>
      <c r="J8" s="170">
        <f t="shared" si="3"/>
        <v>0</v>
      </c>
      <c r="K8" s="170">
        <v>0</v>
      </c>
      <c r="L8" s="170">
        <v>0</v>
      </c>
      <c r="M8" s="170">
        <f t="shared" si="4"/>
        <v>1164752.16</v>
      </c>
      <c r="N8" s="170">
        <f t="shared" si="5"/>
        <v>1164752.16</v>
      </c>
      <c r="O8" s="170">
        <v>139620.22</v>
      </c>
      <c r="P8" s="170">
        <v>1025131.94</v>
      </c>
      <c r="Q8" s="170">
        <f t="shared" si="6"/>
        <v>0</v>
      </c>
      <c r="R8" s="170">
        <v>0</v>
      </c>
      <c r="S8" s="170">
        <v>0</v>
      </c>
    </row>
    <row r="9" s="158" customFormat="1" ht="20.1" customHeight="1" spans="1:19">
      <c r="A9" s="168" t="s">
        <v>4</v>
      </c>
      <c r="B9" s="168" t="s">
        <v>4</v>
      </c>
      <c r="C9" s="169" t="s">
        <v>81</v>
      </c>
      <c r="D9" s="168" t="s">
        <v>82</v>
      </c>
      <c r="E9" s="170">
        <f t="shared" si="0"/>
        <v>11122209.48</v>
      </c>
      <c r="F9" s="170">
        <f t="shared" si="1"/>
        <v>9957457.32</v>
      </c>
      <c r="G9" s="170">
        <f t="shared" si="2"/>
        <v>9957457.32</v>
      </c>
      <c r="H9" s="170">
        <v>9900457.32</v>
      </c>
      <c r="I9" s="170">
        <v>57000</v>
      </c>
      <c r="J9" s="170">
        <f t="shared" si="3"/>
        <v>0</v>
      </c>
      <c r="K9" s="170">
        <v>0</v>
      </c>
      <c r="L9" s="170">
        <v>0</v>
      </c>
      <c r="M9" s="170">
        <f t="shared" si="4"/>
        <v>1164752.16</v>
      </c>
      <c r="N9" s="170">
        <f t="shared" si="5"/>
        <v>1164752.16</v>
      </c>
      <c r="O9" s="170">
        <v>139620.22</v>
      </c>
      <c r="P9" s="170">
        <v>1025131.94</v>
      </c>
      <c r="Q9" s="170">
        <f t="shared" si="6"/>
        <v>0</v>
      </c>
      <c r="R9" s="170">
        <v>0</v>
      </c>
      <c r="S9" s="170">
        <v>0</v>
      </c>
    </row>
    <row r="10" s="158" customFormat="1" ht="20.1" customHeight="1" spans="1:19">
      <c r="A10" s="168" t="s">
        <v>156</v>
      </c>
      <c r="B10" s="168" t="s">
        <v>4</v>
      </c>
      <c r="C10" s="169" t="s">
        <v>4</v>
      </c>
      <c r="D10" s="168" t="s">
        <v>157</v>
      </c>
      <c r="E10" s="170">
        <f t="shared" si="0"/>
        <v>9519235.54</v>
      </c>
      <c r="F10" s="170">
        <f t="shared" si="1"/>
        <v>9379615.32</v>
      </c>
      <c r="G10" s="170">
        <f t="shared" si="2"/>
        <v>9379615.32</v>
      </c>
      <c r="H10" s="170">
        <v>9322615.32</v>
      </c>
      <c r="I10" s="170">
        <v>57000</v>
      </c>
      <c r="J10" s="170">
        <f t="shared" si="3"/>
        <v>0</v>
      </c>
      <c r="K10" s="170">
        <v>0</v>
      </c>
      <c r="L10" s="170">
        <v>0</v>
      </c>
      <c r="M10" s="170">
        <f t="shared" si="4"/>
        <v>139620.22</v>
      </c>
      <c r="N10" s="170">
        <f t="shared" si="5"/>
        <v>139620.22</v>
      </c>
      <c r="O10" s="170">
        <v>139620.22</v>
      </c>
      <c r="P10" s="170">
        <v>0</v>
      </c>
      <c r="Q10" s="170">
        <f t="shared" si="6"/>
        <v>0</v>
      </c>
      <c r="R10" s="170">
        <v>0</v>
      </c>
      <c r="S10" s="170">
        <v>0</v>
      </c>
    </row>
    <row r="11" s="158" customFormat="1" ht="20.1" customHeight="1" spans="1:19">
      <c r="A11" s="168" t="s">
        <v>158</v>
      </c>
      <c r="B11" s="168" t="s">
        <v>85</v>
      </c>
      <c r="C11" s="169" t="s">
        <v>86</v>
      </c>
      <c r="D11" s="168" t="s">
        <v>159</v>
      </c>
      <c r="E11" s="170">
        <f t="shared" si="0"/>
        <v>8306880.18</v>
      </c>
      <c r="F11" s="170">
        <f t="shared" si="1"/>
        <v>8267638.62</v>
      </c>
      <c r="G11" s="170">
        <f t="shared" si="2"/>
        <v>8267638.62</v>
      </c>
      <c r="H11" s="170">
        <v>8267638.62</v>
      </c>
      <c r="I11" s="170">
        <v>0</v>
      </c>
      <c r="J11" s="170">
        <f t="shared" si="3"/>
        <v>0</v>
      </c>
      <c r="K11" s="170">
        <v>0</v>
      </c>
      <c r="L11" s="170">
        <v>0</v>
      </c>
      <c r="M11" s="170">
        <f t="shared" si="4"/>
        <v>39241.56</v>
      </c>
      <c r="N11" s="170">
        <f t="shared" si="5"/>
        <v>39241.56</v>
      </c>
      <c r="O11" s="170">
        <v>39241.56</v>
      </c>
      <c r="P11" s="170">
        <v>0</v>
      </c>
      <c r="Q11" s="170">
        <f t="shared" si="6"/>
        <v>0</v>
      </c>
      <c r="R11" s="170">
        <v>0</v>
      </c>
      <c r="S11" s="170">
        <v>0</v>
      </c>
    </row>
    <row r="12" s="158" customFormat="1" ht="20.1" customHeight="1" spans="1:19">
      <c r="A12" s="168" t="s">
        <v>158</v>
      </c>
      <c r="B12" s="168" t="s">
        <v>84</v>
      </c>
      <c r="C12" s="169" t="s">
        <v>86</v>
      </c>
      <c r="D12" s="168" t="s">
        <v>160</v>
      </c>
      <c r="E12" s="170">
        <f t="shared" si="0"/>
        <v>1212355.36</v>
      </c>
      <c r="F12" s="170">
        <f t="shared" si="1"/>
        <v>1111976.7</v>
      </c>
      <c r="G12" s="170">
        <f t="shared" si="2"/>
        <v>1111976.7</v>
      </c>
      <c r="H12" s="170">
        <v>1054976.7</v>
      </c>
      <c r="I12" s="170">
        <v>57000</v>
      </c>
      <c r="J12" s="170">
        <f t="shared" si="3"/>
        <v>0</v>
      </c>
      <c r="K12" s="170">
        <v>0</v>
      </c>
      <c r="L12" s="170">
        <v>0</v>
      </c>
      <c r="M12" s="170">
        <f t="shared" si="4"/>
        <v>100378.66</v>
      </c>
      <c r="N12" s="170">
        <f t="shared" si="5"/>
        <v>100378.66</v>
      </c>
      <c r="O12" s="170">
        <v>100378.66</v>
      </c>
      <c r="P12" s="170">
        <v>0</v>
      </c>
      <c r="Q12" s="170">
        <f t="shared" si="6"/>
        <v>0</v>
      </c>
      <c r="R12" s="170">
        <v>0</v>
      </c>
      <c r="S12" s="170">
        <v>0</v>
      </c>
    </row>
    <row r="13" s="158" customFormat="1" ht="20.1" customHeight="1" spans="1:19">
      <c r="A13" s="168" t="s">
        <v>161</v>
      </c>
      <c r="B13" s="168" t="s">
        <v>4</v>
      </c>
      <c r="C13" s="169" t="s">
        <v>4</v>
      </c>
      <c r="D13" s="168" t="s">
        <v>162</v>
      </c>
      <c r="E13" s="170">
        <f t="shared" si="0"/>
        <v>889088.94</v>
      </c>
      <c r="F13" s="170">
        <f t="shared" si="1"/>
        <v>0</v>
      </c>
      <c r="G13" s="170">
        <f t="shared" si="2"/>
        <v>0</v>
      </c>
      <c r="H13" s="170">
        <v>0</v>
      </c>
      <c r="I13" s="170">
        <v>0</v>
      </c>
      <c r="J13" s="170">
        <f t="shared" si="3"/>
        <v>0</v>
      </c>
      <c r="K13" s="170">
        <v>0</v>
      </c>
      <c r="L13" s="170">
        <v>0</v>
      </c>
      <c r="M13" s="170">
        <f t="shared" si="4"/>
        <v>889088.94</v>
      </c>
      <c r="N13" s="170">
        <f t="shared" si="5"/>
        <v>889088.94</v>
      </c>
      <c r="O13" s="170">
        <v>0</v>
      </c>
      <c r="P13" s="170">
        <v>889088.94</v>
      </c>
      <c r="Q13" s="170">
        <f t="shared" si="6"/>
        <v>0</v>
      </c>
      <c r="R13" s="170">
        <v>0</v>
      </c>
      <c r="S13" s="170">
        <v>0</v>
      </c>
    </row>
    <row r="14" s="158" customFormat="1" ht="20.1" customHeight="1" spans="1:19">
      <c r="A14" s="168" t="s">
        <v>163</v>
      </c>
      <c r="B14" s="168" t="s">
        <v>85</v>
      </c>
      <c r="C14" s="169" t="s">
        <v>86</v>
      </c>
      <c r="D14" s="168" t="s">
        <v>164</v>
      </c>
      <c r="E14" s="170">
        <f t="shared" si="0"/>
        <v>339088.94</v>
      </c>
      <c r="F14" s="170">
        <f t="shared" si="1"/>
        <v>0</v>
      </c>
      <c r="G14" s="170">
        <f t="shared" si="2"/>
        <v>0</v>
      </c>
      <c r="H14" s="170">
        <v>0</v>
      </c>
      <c r="I14" s="170">
        <v>0</v>
      </c>
      <c r="J14" s="170">
        <f t="shared" si="3"/>
        <v>0</v>
      </c>
      <c r="K14" s="170">
        <v>0</v>
      </c>
      <c r="L14" s="170">
        <v>0</v>
      </c>
      <c r="M14" s="170">
        <f t="shared" si="4"/>
        <v>339088.94</v>
      </c>
      <c r="N14" s="170">
        <f t="shared" si="5"/>
        <v>339088.94</v>
      </c>
      <c r="O14" s="170">
        <v>0</v>
      </c>
      <c r="P14" s="170">
        <v>339088.94</v>
      </c>
      <c r="Q14" s="170">
        <f t="shared" si="6"/>
        <v>0</v>
      </c>
      <c r="R14" s="170">
        <v>0</v>
      </c>
      <c r="S14" s="170">
        <v>0</v>
      </c>
    </row>
    <row r="15" s="158" customFormat="1" ht="20.1" customHeight="1" spans="1:19">
      <c r="A15" s="168" t="s">
        <v>163</v>
      </c>
      <c r="B15" s="168" t="s">
        <v>84</v>
      </c>
      <c r="C15" s="169" t="s">
        <v>86</v>
      </c>
      <c r="D15" s="168" t="s">
        <v>165</v>
      </c>
      <c r="E15" s="170">
        <f t="shared" si="0"/>
        <v>550000</v>
      </c>
      <c r="F15" s="170">
        <f t="shared" si="1"/>
        <v>0</v>
      </c>
      <c r="G15" s="170">
        <f t="shared" si="2"/>
        <v>0</v>
      </c>
      <c r="H15" s="170">
        <v>0</v>
      </c>
      <c r="I15" s="170">
        <v>0</v>
      </c>
      <c r="J15" s="170">
        <f t="shared" si="3"/>
        <v>0</v>
      </c>
      <c r="K15" s="170">
        <v>0</v>
      </c>
      <c r="L15" s="170">
        <v>0</v>
      </c>
      <c r="M15" s="170">
        <f t="shared" si="4"/>
        <v>550000</v>
      </c>
      <c r="N15" s="170">
        <f t="shared" si="5"/>
        <v>550000</v>
      </c>
      <c r="O15" s="170">
        <v>0</v>
      </c>
      <c r="P15" s="170">
        <v>550000</v>
      </c>
      <c r="Q15" s="170">
        <f t="shared" si="6"/>
        <v>0</v>
      </c>
      <c r="R15" s="170">
        <v>0</v>
      </c>
      <c r="S15" s="170">
        <v>0</v>
      </c>
    </row>
    <row r="16" s="158" customFormat="1" ht="20.1" customHeight="1" spans="1:19">
      <c r="A16" s="168" t="s">
        <v>166</v>
      </c>
      <c r="B16" s="168" t="s">
        <v>4</v>
      </c>
      <c r="C16" s="169" t="s">
        <v>4</v>
      </c>
      <c r="D16" s="168" t="s">
        <v>167</v>
      </c>
      <c r="E16" s="170">
        <f t="shared" si="0"/>
        <v>713885</v>
      </c>
      <c r="F16" s="170">
        <f t="shared" si="1"/>
        <v>577842</v>
      </c>
      <c r="G16" s="170">
        <f t="shared" si="2"/>
        <v>577842</v>
      </c>
      <c r="H16" s="170">
        <v>577842</v>
      </c>
      <c r="I16" s="170">
        <v>0</v>
      </c>
      <c r="J16" s="170">
        <f t="shared" si="3"/>
        <v>0</v>
      </c>
      <c r="K16" s="170">
        <v>0</v>
      </c>
      <c r="L16" s="170">
        <v>0</v>
      </c>
      <c r="M16" s="170">
        <f t="shared" si="4"/>
        <v>136043</v>
      </c>
      <c r="N16" s="170">
        <f t="shared" si="5"/>
        <v>136043</v>
      </c>
      <c r="O16" s="170">
        <v>0</v>
      </c>
      <c r="P16" s="170">
        <v>136043</v>
      </c>
      <c r="Q16" s="170">
        <f t="shared" si="6"/>
        <v>0</v>
      </c>
      <c r="R16" s="170">
        <v>0</v>
      </c>
      <c r="S16" s="170">
        <v>0</v>
      </c>
    </row>
    <row r="17" s="158" customFormat="1" ht="20.1" customHeight="1" spans="1:19">
      <c r="A17" s="168" t="s">
        <v>168</v>
      </c>
      <c r="B17" s="168" t="s">
        <v>85</v>
      </c>
      <c r="C17" s="169" t="s">
        <v>86</v>
      </c>
      <c r="D17" s="168" t="s">
        <v>169</v>
      </c>
      <c r="E17" s="170">
        <f t="shared" si="0"/>
        <v>192072</v>
      </c>
      <c r="F17" s="170">
        <f t="shared" si="1"/>
        <v>74592</v>
      </c>
      <c r="G17" s="170">
        <f t="shared" si="2"/>
        <v>74592</v>
      </c>
      <c r="H17" s="170">
        <v>74592</v>
      </c>
      <c r="I17" s="170">
        <v>0</v>
      </c>
      <c r="J17" s="170">
        <f t="shared" si="3"/>
        <v>0</v>
      </c>
      <c r="K17" s="170">
        <v>0</v>
      </c>
      <c r="L17" s="170">
        <v>0</v>
      </c>
      <c r="M17" s="170">
        <f t="shared" si="4"/>
        <v>117480</v>
      </c>
      <c r="N17" s="170">
        <f t="shared" si="5"/>
        <v>117480</v>
      </c>
      <c r="O17" s="170">
        <v>0</v>
      </c>
      <c r="P17" s="170">
        <v>117480</v>
      </c>
      <c r="Q17" s="170">
        <f t="shared" si="6"/>
        <v>0</v>
      </c>
      <c r="R17" s="170">
        <v>0</v>
      </c>
      <c r="S17" s="170">
        <v>0</v>
      </c>
    </row>
    <row r="18" s="158" customFormat="1" ht="20.1" customHeight="1" spans="1:19">
      <c r="A18" s="168" t="s">
        <v>168</v>
      </c>
      <c r="B18" s="168" t="s">
        <v>170</v>
      </c>
      <c r="C18" s="169" t="s">
        <v>86</v>
      </c>
      <c r="D18" s="168" t="s">
        <v>171</v>
      </c>
      <c r="E18" s="170">
        <f t="shared" si="0"/>
        <v>521813</v>
      </c>
      <c r="F18" s="170">
        <f t="shared" si="1"/>
        <v>503250</v>
      </c>
      <c r="G18" s="170">
        <f t="shared" si="2"/>
        <v>503250</v>
      </c>
      <c r="H18" s="170">
        <v>503250</v>
      </c>
      <c r="I18" s="170">
        <v>0</v>
      </c>
      <c r="J18" s="170">
        <f t="shared" si="3"/>
        <v>0</v>
      </c>
      <c r="K18" s="170">
        <v>0</v>
      </c>
      <c r="L18" s="170">
        <v>0</v>
      </c>
      <c r="M18" s="170">
        <f t="shared" si="4"/>
        <v>18563</v>
      </c>
      <c r="N18" s="170">
        <f t="shared" si="5"/>
        <v>18563</v>
      </c>
      <c r="O18" s="170">
        <v>0</v>
      </c>
      <c r="P18" s="170">
        <v>18563</v>
      </c>
      <c r="Q18" s="170">
        <f t="shared" si="6"/>
        <v>0</v>
      </c>
      <c r="R18" s="170">
        <v>0</v>
      </c>
      <c r="S18" s="170">
        <v>0</v>
      </c>
    </row>
  </sheetData>
  <mergeCells count="17">
    <mergeCell ref="A3:F3"/>
    <mergeCell ref="G3:Q3"/>
    <mergeCell ref="R3:S3"/>
    <mergeCell ref="A4:D4"/>
    <mergeCell ref="F4:L4"/>
    <mergeCell ref="M4:S4"/>
    <mergeCell ref="A5:B5"/>
    <mergeCell ref="G5:I5"/>
    <mergeCell ref="J5:L5"/>
    <mergeCell ref="N5:P5"/>
    <mergeCell ref="Q5:S5"/>
    <mergeCell ref="C5:C6"/>
    <mergeCell ref="D5:D6"/>
    <mergeCell ref="E4:E6"/>
    <mergeCell ref="F5:F6"/>
    <mergeCell ref="M5:M6"/>
    <mergeCell ref="A1:S2"/>
  </mergeCells>
  <printOptions horizontalCentered="1"/>
  <pageMargins left="0.393750011920929" right="0.393750011920929" top="0.393750011920929" bottom="0.393750011920929" header="0" footer="0"/>
  <pageSetup paperSize="9" orientation="portrait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I14"/>
  <sheetViews>
    <sheetView showGridLines="0" showZeros="0" workbookViewId="0">
      <selection activeCell="A1" sqref="A1"/>
    </sheetView>
  </sheetViews>
  <sheetFormatPr defaultColWidth="9" defaultRowHeight="10.8"/>
  <cols>
    <col min="1" max="1" width="4.83333333333333" customWidth="1"/>
    <col min="2" max="3" width="3.66666666666667" customWidth="1"/>
    <col min="4" max="4" width="69.6666666666667" customWidth="1"/>
    <col min="5" max="5" width="25.6666666666667" customWidth="1"/>
    <col min="6" max="113" width="19.5" customWidth="1"/>
  </cols>
  <sheetData>
    <row r="1" ht="20.1" customHeight="1" spans="1:113">
      <c r="A1" s="74"/>
      <c r="B1" s="75"/>
      <c r="C1" s="75"/>
      <c r="D1" s="75"/>
      <c r="DI1" s="76" t="s">
        <v>172</v>
      </c>
    </row>
    <row r="2" ht="20.1" customHeight="1" spans="1:113">
      <c r="A2" s="77" t="s">
        <v>173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</row>
    <row r="3" ht="20.1" customHeight="1" spans="1:113">
      <c r="A3" s="78" t="s">
        <v>3</v>
      </c>
      <c r="B3" s="78"/>
      <c r="C3" s="78"/>
      <c r="D3" s="78" t="s">
        <v>174</v>
      </c>
      <c r="E3" s="140"/>
      <c r="F3" s="141"/>
      <c r="DI3" s="76" t="s">
        <v>5</v>
      </c>
    </row>
    <row r="4" ht="16.5" customHeight="1" spans="1:113">
      <c r="A4" s="142" t="s">
        <v>56</v>
      </c>
      <c r="B4" s="143"/>
      <c r="C4" s="143"/>
      <c r="D4" s="144"/>
      <c r="E4" s="106" t="s">
        <v>57</v>
      </c>
      <c r="F4" s="145" t="s">
        <v>175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8"/>
      <c r="T4" s="145" t="s">
        <v>176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8"/>
      <c r="AV4" s="145" t="s">
        <v>177</v>
      </c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9"/>
      <c r="BH4" s="148"/>
      <c r="BI4" s="145" t="s">
        <v>178</v>
      </c>
      <c r="BJ4" s="146"/>
      <c r="BK4" s="146"/>
      <c r="BL4" s="146"/>
      <c r="BM4" s="148"/>
      <c r="BN4" s="145" t="s">
        <v>179</v>
      </c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8"/>
      <c r="CA4" s="145" t="s">
        <v>180</v>
      </c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8"/>
      <c r="CS4" s="153" t="s">
        <v>181</v>
      </c>
      <c r="CT4" s="154"/>
      <c r="CU4" s="155"/>
      <c r="CV4" s="153" t="s">
        <v>182</v>
      </c>
      <c r="CW4" s="154"/>
      <c r="CX4" s="154"/>
      <c r="CY4" s="154"/>
      <c r="CZ4" s="154"/>
      <c r="DA4" s="155"/>
      <c r="DB4" s="153" t="s">
        <v>183</v>
      </c>
      <c r="DC4" s="154"/>
      <c r="DD4" s="155"/>
      <c r="DE4" s="145" t="s">
        <v>184</v>
      </c>
      <c r="DF4" s="146"/>
      <c r="DG4" s="146"/>
      <c r="DH4" s="149"/>
      <c r="DI4" s="148"/>
    </row>
    <row r="5" ht="15" customHeight="1" spans="1:113">
      <c r="A5" s="86" t="s">
        <v>67</v>
      </c>
      <c r="B5" s="87"/>
      <c r="C5" s="88"/>
      <c r="D5" s="106" t="s">
        <v>185</v>
      </c>
      <c r="E5" s="91"/>
      <c r="F5" s="147" t="s">
        <v>72</v>
      </c>
      <c r="G5" s="147" t="s">
        <v>186</v>
      </c>
      <c r="H5" s="147" t="s">
        <v>187</v>
      </c>
      <c r="I5" s="147" t="s">
        <v>188</v>
      </c>
      <c r="J5" s="147" t="s">
        <v>189</v>
      </c>
      <c r="K5" s="147" t="s">
        <v>190</v>
      </c>
      <c r="L5" s="147" t="s">
        <v>191</v>
      </c>
      <c r="M5" s="147" t="s">
        <v>192</v>
      </c>
      <c r="N5" s="147" t="s">
        <v>193</v>
      </c>
      <c r="O5" s="147" t="s">
        <v>194</v>
      </c>
      <c r="P5" s="147" t="s">
        <v>195</v>
      </c>
      <c r="Q5" s="147" t="s">
        <v>196</v>
      </c>
      <c r="R5" s="147" t="s">
        <v>197</v>
      </c>
      <c r="S5" s="147" t="s">
        <v>198</v>
      </c>
      <c r="T5" s="147" t="s">
        <v>72</v>
      </c>
      <c r="U5" s="147" t="s">
        <v>199</v>
      </c>
      <c r="V5" s="147" t="s">
        <v>200</v>
      </c>
      <c r="W5" s="147" t="s">
        <v>201</v>
      </c>
      <c r="X5" s="147" t="s">
        <v>202</v>
      </c>
      <c r="Y5" s="147" t="s">
        <v>203</v>
      </c>
      <c r="Z5" s="147" t="s">
        <v>204</v>
      </c>
      <c r="AA5" s="147" t="s">
        <v>205</v>
      </c>
      <c r="AB5" s="147" t="s">
        <v>206</v>
      </c>
      <c r="AC5" s="147" t="s">
        <v>207</v>
      </c>
      <c r="AD5" s="147" t="s">
        <v>208</v>
      </c>
      <c r="AE5" s="147" t="s">
        <v>209</v>
      </c>
      <c r="AF5" s="147" t="s">
        <v>210</v>
      </c>
      <c r="AG5" s="147" t="s">
        <v>211</v>
      </c>
      <c r="AH5" s="147" t="s">
        <v>212</v>
      </c>
      <c r="AI5" s="147" t="s">
        <v>213</v>
      </c>
      <c r="AJ5" s="147" t="s">
        <v>214</v>
      </c>
      <c r="AK5" s="147" t="s">
        <v>215</v>
      </c>
      <c r="AL5" s="147" t="s">
        <v>216</v>
      </c>
      <c r="AM5" s="147" t="s">
        <v>217</v>
      </c>
      <c r="AN5" s="147" t="s">
        <v>218</v>
      </c>
      <c r="AO5" s="147" t="s">
        <v>219</v>
      </c>
      <c r="AP5" s="147" t="s">
        <v>220</v>
      </c>
      <c r="AQ5" s="147" t="s">
        <v>221</v>
      </c>
      <c r="AR5" s="147" t="s">
        <v>222</v>
      </c>
      <c r="AS5" s="147" t="s">
        <v>223</v>
      </c>
      <c r="AT5" s="147" t="s">
        <v>224</v>
      </c>
      <c r="AU5" s="147" t="s">
        <v>225</v>
      </c>
      <c r="AV5" s="147" t="s">
        <v>72</v>
      </c>
      <c r="AW5" s="147" t="s">
        <v>226</v>
      </c>
      <c r="AX5" s="147" t="s">
        <v>227</v>
      </c>
      <c r="AY5" s="147" t="s">
        <v>228</v>
      </c>
      <c r="AZ5" s="147" t="s">
        <v>229</v>
      </c>
      <c r="BA5" s="147" t="s">
        <v>230</v>
      </c>
      <c r="BB5" s="147" t="s">
        <v>231</v>
      </c>
      <c r="BC5" s="147" t="s">
        <v>232</v>
      </c>
      <c r="BD5" s="147" t="s">
        <v>233</v>
      </c>
      <c r="BE5" s="147" t="s">
        <v>234</v>
      </c>
      <c r="BF5" s="90" t="s">
        <v>235</v>
      </c>
      <c r="BG5" s="150" t="s">
        <v>236</v>
      </c>
      <c r="BH5" s="135" t="s">
        <v>237</v>
      </c>
      <c r="BI5" s="90" t="s">
        <v>72</v>
      </c>
      <c r="BJ5" s="90" t="s">
        <v>238</v>
      </c>
      <c r="BK5" s="90" t="s">
        <v>239</v>
      </c>
      <c r="BL5" s="90" t="s">
        <v>240</v>
      </c>
      <c r="BM5" s="90" t="s">
        <v>241</v>
      </c>
      <c r="BN5" s="147" t="s">
        <v>72</v>
      </c>
      <c r="BO5" s="147" t="s">
        <v>242</v>
      </c>
      <c r="BP5" s="147" t="s">
        <v>243</v>
      </c>
      <c r="BQ5" s="147" t="s">
        <v>244</v>
      </c>
      <c r="BR5" s="147" t="s">
        <v>245</v>
      </c>
      <c r="BS5" s="147" t="s">
        <v>246</v>
      </c>
      <c r="BT5" s="147" t="s">
        <v>247</v>
      </c>
      <c r="BU5" s="147" t="s">
        <v>248</v>
      </c>
      <c r="BV5" s="147" t="s">
        <v>249</v>
      </c>
      <c r="BW5" s="147" t="s">
        <v>250</v>
      </c>
      <c r="BX5" s="152" t="s">
        <v>251</v>
      </c>
      <c r="BY5" s="152" t="s">
        <v>252</v>
      </c>
      <c r="BZ5" s="147" t="s">
        <v>253</v>
      </c>
      <c r="CA5" s="147" t="s">
        <v>72</v>
      </c>
      <c r="CB5" s="147" t="s">
        <v>242</v>
      </c>
      <c r="CC5" s="147" t="s">
        <v>243</v>
      </c>
      <c r="CD5" s="147" t="s">
        <v>244</v>
      </c>
      <c r="CE5" s="147" t="s">
        <v>245</v>
      </c>
      <c r="CF5" s="147" t="s">
        <v>246</v>
      </c>
      <c r="CG5" s="147" t="s">
        <v>247</v>
      </c>
      <c r="CH5" s="147" t="s">
        <v>248</v>
      </c>
      <c r="CI5" s="147" t="s">
        <v>254</v>
      </c>
      <c r="CJ5" s="147" t="s">
        <v>255</v>
      </c>
      <c r="CK5" s="147" t="s">
        <v>256</v>
      </c>
      <c r="CL5" s="147" t="s">
        <v>257</v>
      </c>
      <c r="CM5" s="147" t="s">
        <v>249</v>
      </c>
      <c r="CN5" s="147" t="s">
        <v>250</v>
      </c>
      <c r="CO5" s="147" t="s">
        <v>258</v>
      </c>
      <c r="CP5" s="152" t="s">
        <v>251</v>
      </c>
      <c r="CQ5" s="152" t="s">
        <v>252</v>
      </c>
      <c r="CR5" s="147" t="s">
        <v>259</v>
      </c>
      <c r="CS5" s="152" t="s">
        <v>72</v>
      </c>
      <c r="CT5" s="152" t="s">
        <v>260</v>
      </c>
      <c r="CU5" s="147" t="s">
        <v>261</v>
      </c>
      <c r="CV5" s="152" t="s">
        <v>72</v>
      </c>
      <c r="CW5" s="152" t="s">
        <v>260</v>
      </c>
      <c r="CX5" s="147" t="s">
        <v>262</v>
      </c>
      <c r="CY5" s="152" t="s">
        <v>263</v>
      </c>
      <c r="CZ5" s="152" t="s">
        <v>264</v>
      </c>
      <c r="DA5" s="90" t="s">
        <v>261</v>
      </c>
      <c r="DB5" s="152" t="s">
        <v>72</v>
      </c>
      <c r="DC5" s="152" t="s">
        <v>183</v>
      </c>
      <c r="DD5" s="152" t="s">
        <v>265</v>
      </c>
      <c r="DE5" s="147" t="s">
        <v>72</v>
      </c>
      <c r="DF5" s="147" t="s">
        <v>266</v>
      </c>
      <c r="DG5" s="90" t="s">
        <v>267</v>
      </c>
      <c r="DH5" s="150" t="s">
        <v>268</v>
      </c>
      <c r="DI5" s="156" t="s">
        <v>184</v>
      </c>
    </row>
    <row r="6" ht="21.75" customHeight="1" spans="1:113">
      <c r="A6" s="93" t="s">
        <v>77</v>
      </c>
      <c r="B6" s="92" t="s">
        <v>78</v>
      </c>
      <c r="C6" s="94" t="s">
        <v>79</v>
      </c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6"/>
      <c r="BG6" s="151"/>
      <c r="BH6" s="138"/>
      <c r="BI6" s="96"/>
      <c r="BJ6" s="96"/>
      <c r="BK6" s="96"/>
      <c r="BL6" s="96"/>
      <c r="BM6" s="96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116"/>
      <c r="BY6" s="116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116"/>
      <c r="CQ6" s="116"/>
      <c r="CR6" s="97"/>
      <c r="CS6" s="116"/>
      <c r="CT6" s="116"/>
      <c r="CU6" s="97"/>
      <c r="CV6" s="116"/>
      <c r="CW6" s="116"/>
      <c r="CX6" s="97"/>
      <c r="CY6" s="116"/>
      <c r="CZ6" s="116"/>
      <c r="DA6" s="96"/>
      <c r="DB6" s="116"/>
      <c r="DC6" s="116"/>
      <c r="DD6" s="116"/>
      <c r="DE6" s="97"/>
      <c r="DF6" s="97"/>
      <c r="DG6" s="96"/>
      <c r="DH6" s="151"/>
      <c r="DI6" s="157"/>
    </row>
    <row r="7" ht="20.1" customHeight="1" spans="1:113">
      <c r="A7" s="127" t="s">
        <v>4</v>
      </c>
      <c r="B7" s="127" t="s">
        <v>4</v>
      </c>
      <c r="C7" s="127" t="s">
        <v>4</v>
      </c>
      <c r="D7" s="99" t="s">
        <v>57</v>
      </c>
      <c r="E7" s="117">
        <f t="shared" ref="E7:E14" si="0">SUM(F7,T7,AV7,BI7,BN7,CA7,CS7,CV7,DB7,DE7)</f>
        <v>9957457.32</v>
      </c>
      <c r="F7" s="118">
        <f t="shared" ref="F7:F14" si="1">SUM(G7:S7)</f>
        <v>8267638.62</v>
      </c>
      <c r="G7" s="118">
        <v>2853096</v>
      </c>
      <c r="H7" s="118">
        <v>426729</v>
      </c>
      <c r="I7" s="118">
        <v>0</v>
      </c>
      <c r="J7" s="118">
        <v>0</v>
      </c>
      <c r="K7" s="118">
        <v>2004741</v>
      </c>
      <c r="L7" s="118">
        <v>855344.12</v>
      </c>
      <c r="M7" s="118">
        <v>0</v>
      </c>
      <c r="N7" s="118">
        <v>466827.56</v>
      </c>
      <c r="O7" s="119">
        <v>0</v>
      </c>
      <c r="P7" s="119">
        <v>58847.94</v>
      </c>
      <c r="Q7" s="119">
        <v>377095</v>
      </c>
      <c r="R7" s="119">
        <v>0</v>
      </c>
      <c r="S7" s="119">
        <v>1224958</v>
      </c>
      <c r="T7" s="119">
        <f t="shared" ref="T7:T14" si="2">SUM(U7:AU7)</f>
        <v>1111976.7</v>
      </c>
      <c r="U7" s="119">
        <v>190400</v>
      </c>
      <c r="V7" s="119">
        <v>51600</v>
      </c>
      <c r="W7" s="119">
        <v>5000</v>
      </c>
      <c r="X7" s="119">
        <v>2000</v>
      </c>
      <c r="Y7" s="119">
        <v>52000</v>
      </c>
      <c r="Z7" s="119">
        <v>70400</v>
      </c>
      <c r="AA7" s="119">
        <v>40000</v>
      </c>
      <c r="AB7" s="119">
        <v>0</v>
      </c>
      <c r="AC7" s="119">
        <v>10000</v>
      </c>
      <c r="AD7" s="119">
        <v>117850</v>
      </c>
      <c r="AE7" s="119">
        <v>0</v>
      </c>
      <c r="AF7" s="119">
        <v>150000</v>
      </c>
      <c r="AG7" s="119">
        <v>15000</v>
      </c>
      <c r="AH7" s="119">
        <v>0</v>
      </c>
      <c r="AI7" s="119">
        <v>50800</v>
      </c>
      <c r="AJ7" s="119">
        <v>4750</v>
      </c>
      <c r="AK7" s="119">
        <v>10000</v>
      </c>
      <c r="AL7" s="119">
        <v>0</v>
      </c>
      <c r="AM7" s="119">
        <v>0</v>
      </c>
      <c r="AN7" s="119">
        <v>218400</v>
      </c>
      <c r="AO7" s="119">
        <v>0</v>
      </c>
      <c r="AP7" s="119">
        <v>34791.26</v>
      </c>
      <c r="AQ7" s="119">
        <v>57985.44</v>
      </c>
      <c r="AR7" s="119">
        <v>0</v>
      </c>
      <c r="AS7" s="119">
        <v>5000</v>
      </c>
      <c r="AT7" s="119">
        <v>0</v>
      </c>
      <c r="AU7" s="119">
        <v>26000</v>
      </c>
      <c r="AV7" s="119">
        <f t="shared" ref="AV7:AV14" si="3">SUM(AW7:BH7)</f>
        <v>577842</v>
      </c>
      <c r="AW7" s="119">
        <v>0</v>
      </c>
      <c r="AX7" s="119">
        <v>0</v>
      </c>
      <c r="AY7" s="119">
        <v>0</v>
      </c>
      <c r="AZ7" s="119">
        <v>0</v>
      </c>
      <c r="BA7" s="119">
        <v>74592</v>
      </c>
      <c r="BB7" s="119">
        <v>0</v>
      </c>
      <c r="BC7" s="119">
        <v>0</v>
      </c>
      <c r="BD7" s="119">
        <v>0</v>
      </c>
      <c r="BE7" s="119">
        <v>0</v>
      </c>
      <c r="BF7" s="119">
        <v>0</v>
      </c>
      <c r="BG7" s="119" t="s">
        <v>269</v>
      </c>
      <c r="BH7" s="119">
        <v>503250</v>
      </c>
      <c r="BI7" s="119">
        <f t="shared" ref="BI7:BI14" si="4">SUM(BJ7:BM7)</f>
        <v>0</v>
      </c>
      <c r="BJ7" s="119">
        <v>0</v>
      </c>
      <c r="BK7" s="119">
        <v>0</v>
      </c>
      <c r="BL7" s="119">
        <v>0</v>
      </c>
      <c r="BM7" s="119">
        <v>0</v>
      </c>
      <c r="BN7" s="119">
        <f t="shared" ref="BN7:BN14" si="5">SUM(BO7:BZ7)</f>
        <v>0</v>
      </c>
      <c r="BO7" s="119">
        <v>0</v>
      </c>
      <c r="BP7" s="119">
        <v>0</v>
      </c>
      <c r="BQ7" s="119">
        <v>0</v>
      </c>
      <c r="BR7" s="119">
        <v>0</v>
      </c>
      <c r="BS7" s="119">
        <v>0</v>
      </c>
      <c r="BT7" s="119">
        <v>0</v>
      </c>
      <c r="BU7" s="119">
        <v>0</v>
      </c>
      <c r="BV7" s="119">
        <v>0</v>
      </c>
      <c r="BW7" s="119">
        <v>0</v>
      </c>
      <c r="BX7" s="119">
        <v>0</v>
      </c>
      <c r="BY7" s="119">
        <v>0</v>
      </c>
      <c r="BZ7" s="119">
        <v>0</v>
      </c>
      <c r="CA7" s="119">
        <f t="shared" ref="CA7:CA14" si="6">SUM(CB7:CN7)</f>
        <v>0</v>
      </c>
      <c r="CB7" s="119">
        <v>0</v>
      </c>
      <c r="CC7" s="119">
        <v>0</v>
      </c>
      <c r="CD7" s="119">
        <v>0</v>
      </c>
      <c r="CE7" s="119">
        <v>0</v>
      </c>
      <c r="CF7" s="119">
        <v>0</v>
      </c>
      <c r="CG7" s="119">
        <v>0</v>
      </c>
      <c r="CH7" s="119">
        <v>0</v>
      </c>
      <c r="CI7" s="119">
        <v>0</v>
      </c>
      <c r="CJ7" s="119">
        <v>0</v>
      </c>
      <c r="CK7" s="119">
        <v>0</v>
      </c>
      <c r="CL7" s="119">
        <v>0</v>
      </c>
      <c r="CM7" s="119">
        <v>0</v>
      </c>
      <c r="CN7" s="119">
        <v>0</v>
      </c>
      <c r="CO7" s="119">
        <f t="shared" ref="CO7:CO14" si="7">SUM(CP7:CR7)</f>
        <v>0</v>
      </c>
      <c r="CP7" s="119">
        <v>0</v>
      </c>
      <c r="CQ7" s="119">
        <v>0</v>
      </c>
      <c r="CR7" s="119">
        <v>0</v>
      </c>
      <c r="CS7" s="119">
        <f t="shared" ref="CS7:CS14" si="8">SUM(CT7,CU7)</f>
        <v>0</v>
      </c>
      <c r="CT7" s="119">
        <v>0</v>
      </c>
      <c r="CU7" s="119">
        <v>0</v>
      </c>
      <c r="CV7" s="119">
        <f t="shared" ref="CV7:CV14" si="9">SUM(CW7:DA7)</f>
        <v>0</v>
      </c>
      <c r="CW7" s="119">
        <v>0</v>
      </c>
      <c r="CX7" s="119">
        <v>0</v>
      </c>
      <c r="CY7" s="119">
        <v>0</v>
      </c>
      <c r="CZ7" s="119">
        <v>0</v>
      </c>
      <c r="DA7" s="119">
        <v>0</v>
      </c>
      <c r="DB7" s="119">
        <f t="shared" ref="DB7:DB14" si="10">SUM(DC7,DD7)</f>
        <v>0</v>
      </c>
      <c r="DC7" s="119">
        <v>0</v>
      </c>
      <c r="DD7" s="119">
        <v>0</v>
      </c>
      <c r="DE7" s="119">
        <f t="shared" ref="DE7:DE14" si="11">SUM(DF7:DI7)</f>
        <v>0</v>
      </c>
      <c r="DF7" s="119">
        <v>0</v>
      </c>
      <c r="DG7" s="119">
        <v>0</v>
      </c>
      <c r="DH7" s="118">
        <v>0</v>
      </c>
      <c r="DI7" s="102">
        <v>0</v>
      </c>
    </row>
    <row r="8" ht="20.1" customHeight="1" spans="1:113">
      <c r="A8" s="127" t="s">
        <v>4</v>
      </c>
      <c r="B8" s="127" t="s">
        <v>4</v>
      </c>
      <c r="C8" s="127" t="s">
        <v>4</v>
      </c>
      <c r="D8" s="99" t="s">
        <v>80</v>
      </c>
      <c r="E8" s="117">
        <f t="shared" si="0"/>
        <v>9957457.32</v>
      </c>
      <c r="F8" s="118">
        <f t="shared" si="1"/>
        <v>8267638.62</v>
      </c>
      <c r="G8" s="118">
        <v>2853096</v>
      </c>
      <c r="H8" s="118">
        <v>426729</v>
      </c>
      <c r="I8" s="118">
        <v>0</v>
      </c>
      <c r="J8" s="118">
        <v>0</v>
      </c>
      <c r="K8" s="118">
        <v>2004741</v>
      </c>
      <c r="L8" s="118">
        <v>855344.12</v>
      </c>
      <c r="M8" s="118">
        <v>0</v>
      </c>
      <c r="N8" s="118">
        <v>466827.56</v>
      </c>
      <c r="O8" s="119">
        <v>0</v>
      </c>
      <c r="P8" s="119">
        <v>58847.94</v>
      </c>
      <c r="Q8" s="119">
        <v>377095</v>
      </c>
      <c r="R8" s="119">
        <v>0</v>
      </c>
      <c r="S8" s="119">
        <v>1224958</v>
      </c>
      <c r="T8" s="119">
        <f t="shared" si="2"/>
        <v>1111976.7</v>
      </c>
      <c r="U8" s="119">
        <v>190400</v>
      </c>
      <c r="V8" s="119">
        <v>51600</v>
      </c>
      <c r="W8" s="119">
        <v>5000</v>
      </c>
      <c r="X8" s="119">
        <v>2000</v>
      </c>
      <c r="Y8" s="119">
        <v>52000</v>
      </c>
      <c r="Z8" s="119">
        <v>70400</v>
      </c>
      <c r="AA8" s="119">
        <v>40000</v>
      </c>
      <c r="AB8" s="119">
        <v>0</v>
      </c>
      <c r="AC8" s="119">
        <v>10000</v>
      </c>
      <c r="AD8" s="119">
        <v>117850</v>
      </c>
      <c r="AE8" s="119">
        <v>0</v>
      </c>
      <c r="AF8" s="119">
        <v>150000</v>
      </c>
      <c r="AG8" s="119">
        <v>15000</v>
      </c>
      <c r="AH8" s="119">
        <v>0</v>
      </c>
      <c r="AI8" s="119">
        <v>50800</v>
      </c>
      <c r="AJ8" s="119">
        <v>4750</v>
      </c>
      <c r="AK8" s="119">
        <v>10000</v>
      </c>
      <c r="AL8" s="119">
        <v>0</v>
      </c>
      <c r="AM8" s="119">
        <v>0</v>
      </c>
      <c r="AN8" s="119">
        <v>218400</v>
      </c>
      <c r="AO8" s="119">
        <v>0</v>
      </c>
      <c r="AP8" s="119">
        <v>34791.26</v>
      </c>
      <c r="AQ8" s="119">
        <v>57985.44</v>
      </c>
      <c r="AR8" s="119">
        <v>0</v>
      </c>
      <c r="AS8" s="119">
        <v>5000</v>
      </c>
      <c r="AT8" s="119">
        <v>0</v>
      </c>
      <c r="AU8" s="119">
        <v>26000</v>
      </c>
      <c r="AV8" s="119">
        <f t="shared" si="3"/>
        <v>577842</v>
      </c>
      <c r="AW8" s="119">
        <v>0</v>
      </c>
      <c r="AX8" s="119">
        <v>0</v>
      </c>
      <c r="AY8" s="119">
        <v>0</v>
      </c>
      <c r="AZ8" s="119">
        <v>0</v>
      </c>
      <c r="BA8" s="119">
        <v>74592</v>
      </c>
      <c r="BB8" s="119">
        <v>0</v>
      </c>
      <c r="BC8" s="119">
        <v>0</v>
      </c>
      <c r="BD8" s="119">
        <v>0</v>
      </c>
      <c r="BE8" s="119">
        <v>0</v>
      </c>
      <c r="BF8" s="119">
        <v>0</v>
      </c>
      <c r="BG8" s="119" t="s">
        <v>269</v>
      </c>
      <c r="BH8" s="119">
        <v>503250</v>
      </c>
      <c r="BI8" s="119">
        <f t="shared" si="4"/>
        <v>0</v>
      </c>
      <c r="BJ8" s="119">
        <v>0</v>
      </c>
      <c r="BK8" s="119">
        <v>0</v>
      </c>
      <c r="BL8" s="119">
        <v>0</v>
      </c>
      <c r="BM8" s="119">
        <v>0</v>
      </c>
      <c r="BN8" s="119">
        <f t="shared" si="5"/>
        <v>0</v>
      </c>
      <c r="BO8" s="119">
        <v>0</v>
      </c>
      <c r="BP8" s="119">
        <v>0</v>
      </c>
      <c r="BQ8" s="119">
        <v>0</v>
      </c>
      <c r="BR8" s="119">
        <v>0</v>
      </c>
      <c r="BS8" s="119">
        <v>0</v>
      </c>
      <c r="BT8" s="119">
        <v>0</v>
      </c>
      <c r="BU8" s="119">
        <v>0</v>
      </c>
      <c r="BV8" s="119">
        <v>0</v>
      </c>
      <c r="BW8" s="119">
        <v>0</v>
      </c>
      <c r="BX8" s="119">
        <v>0</v>
      </c>
      <c r="BY8" s="119">
        <v>0</v>
      </c>
      <c r="BZ8" s="119">
        <v>0</v>
      </c>
      <c r="CA8" s="119">
        <f t="shared" si="6"/>
        <v>0</v>
      </c>
      <c r="CB8" s="119">
        <v>0</v>
      </c>
      <c r="CC8" s="119">
        <v>0</v>
      </c>
      <c r="CD8" s="119">
        <v>0</v>
      </c>
      <c r="CE8" s="119">
        <v>0</v>
      </c>
      <c r="CF8" s="119">
        <v>0</v>
      </c>
      <c r="CG8" s="119">
        <v>0</v>
      </c>
      <c r="CH8" s="119">
        <v>0</v>
      </c>
      <c r="CI8" s="119">
        <v>0</v>
      </c>
      <c r="CJ8" s="119">
        <v>0</v>
      </c>
      <c r="CK8" s="119">
        <v>0</v>
      </c>
      <c r="CL8" s="119">
        <v>0</v>
      </c>
      <c r="CM8" s="119">
        <v>0</v>
      </c>
      <c r="CN8" s="119">
        <v>0</v>
      </c>
      <c r="CO8" s="119">
        <f t="shared" si="7"/>
        <v>0</v>
      </c>
      <c r="CP8" s="119">
        <v>0</v>
      </c>
      <c r="CQ8" s="119">
        <v>0</v>
      </c>
      <c r="CR8" s="119">
        <v>0</v>
      </c>
      <c r="CS8" s="119">
        <f t="shared" si="8"/>
        <v>0</v>
      </c>
      <c r="CT8" s="119">
        <v>0</v>
      </c>
      <c r="CU8" s="119">
        <v>0</v>
      </c>
      <c r="CV8" s="119">
        <f t="shared" si="9"/>
        <v>0</v>
      </c>
      <c r="CW8" s="119">
        <v>0</v>
      </c>
      <c r="CX8" s="119">
        <v>0</v>
      </c>
      <c r="CY8" s="119">
        <v>0</v>
      </c>
      <c r="CZ8" s="119">
        <v>0</v>
      </c>
      <c r="DA8" s="119">
        <v>0</v>
      </c>
      <c r="DB8" s="119">
        <f t="shared" si="10"/>
        <v>0</v>
      </c>
      <c r="DC8" s="119">
        <v>0</v>
      </c>
      <c r="DD8" s="119">
        <v>0</v>
      </c>
      <c r="DE8" s="119">
        <f t="shared" si="11"/>
        <v>0</v>
      </c>
      <c r="DF8" s="119">
        <v>0</v>
      </c>
      <c r="DG8" s="119">
        <v>0</v>
      </c>
      <c r="DH8" s="118">
        <v>0</v>
      </c>
      <c r="DI8" s="102">
        <v>0</v>
      </c>
    </row>
    <row r="9" ht="20.1" customHeight="1" spans="1:113">
      <c r="A9" s="127" t="s">
        <v>4</v>
      </c>
      <c r="B9" s="127" t="s">
        <v>4</v>
      </c>
      <c r="C9" s="127" t="s">
        <v>4</v>
      </c>
      <c r="D9" s="99" t="s">
        <v>82</v>
      </c>
      <c r="E9" s="117">
        <f t="shared" si="0"/>
        <v>9957457.32</v>
      </c>
      <c r="F9" s="118">
        <f t="shared" si="1"/>
        <v>8267638.62</v>
      </c>
      <c r="G9" s="118">
        <v>2853096</v>
      </c>
      <c r="H9" s="118">
        <v>426729</v>
      </c>
      <c r="I9" s="118">
        <v>0</v>
      </c>
      <c r="J9" s="118">
        <v>0</v>
      </c>
      <c r="K9" s="118">
        <v>2004741</v>
      </c>
      <c r="L9" s="118">
        <v>855344.12</v>
      </c>
      <c r="M9" s="118">
        <v>0</v>
      </c>
      <c r="N9" s="118">
        <v>466827.56</v>
      </c>
      <c r="O9" s="119">
        <v>0</v>
      </c>
      <c r="P9" s="119">
        <v>58847.94</v>
      </c>
      <c r="Q9" s="119">
        <v>377095</v>
      </c>
      <c r="R9" s="119">
        <v>0</v>
      </c>
      <c r="S9" s="119">
        <v>1224958</v>
      </c>
      <c r="T9" s="119">
        <f t="shared" si="2"/>
        <v>1111976.7</v>
      </c>
      <c r="U9" s="119">
        <v>190400</v>
      </c>
      <c r="V9" s="119">
        <v>51600</v>
      </c>
      <c r="W9" s="119">
        <v>5000</v>
      </c>
      <c r="X9" s="119">
        <v>2000</v>
      </c>
      <c r="Y9" s="119">
        <v>52000</v>
      </c>
      <c r="Z9" s="119">
        <v>70400</v>
      </c>
      <c r="AA9" s="119">
        <v>40000</v>
      </c>
      <c r="AB9" s="119">
        <v>0</v>
      </c>
      <c r="AC9" s="119">
        <v>10000</v>
      </c>
      <c r="AD9" s="119">
        <v>117850</v>
      </c>
      <c r="AE9" s="119">
        <v>0</v>
      </c>
      <c r="AF9" s="119">
        <v>150000</v>
      </c>
      <c r="AG9" s="119">
        <v>15000</v>
      </c>
      <c r="AH9" s="119">
        <v>0</v>
      </c>
      <c r="AI9" s="119">
        <v>50800</v>
      </c>
      <c r="AJ9" s="119">
        <v>4750</v>
      </c>
      <c r="AK9" s="119">
        <v>10000</v>
      </c>
      <c r="AL9" s="119">
        <v>0</v>
      </c>
      <c r="AM9" s="119">
        <v>0</v>
      </c>
      <c r="AN9" s="119">
        <v>218400</v>
      </c>
      <c r="AO9" s="119">
        <v>0</v>
      </c>
      <c r="AP9" s="119">
        <v>34791.26</v>
      </c>
      <c r="AQ9" s="119">
        <v>57985.44</v>
      </c>
      <c r="AR9" s="119">
        <v>0</v>
      </c>
      <c r="AS9" s="119">
        <v>5000</v>
      </c>
      <c r="AT9" s="119">
        <v>0</v>
      </c>
      <c r="AU9" s="119">
        <v>26000</v>
      </c>
      <c r="AV9" s="119">
        <f t="shared" si="3"/>
        <v>577842</v>
      </c>
      <c r="AW9" s="119">
        <v>0</v>
      </c>
      <c r="AX9" s="119">
        <v>0</v>
      </c>
      <c r="AY9" s="119">
        <v>0</v>
      </c>
      <c r="AZ9" s="119">
        <v>0</v>
      </c>
      <c r="BA9" s="119">
        <v>74592</v>
      </c>
      <c r="BB9" s="119">
        <v>0</v>
      </c>
      <c r="BC9" s="119">
        <v>0</v>
      </c>
      <c r="BD9" s="119">
        <v>0</v>
      </c>
      <c r="BE9" s="119">
        <v>0</v>
      </c>
      <c r="BF9" s="119">
        <v>0</v>
      </c>
      <c r="BG9" s="119" t="s">
        <v>269</v>
      </c>
      <c r="BH9" s="119">
        <v>503250</v>
      </c>
      <c r="BI9" s="119">
        <f t="shared" si="4"/>
        <v>0</v>
      </c>
      <c r="BJ9" s="119">
        <v>0</v>
      </c>
      <c r="BK9" s="119">
        <v>0</v>
      </c>
      <c r="BL9" s="119">
        <v>0</v>
      </c>
      <c r="BM9" s="119">
        <v>0</v>
      </c>
      <c r="BN9" s="119">
        <f t="shared" si="5"/>
        <v>0</v>
      </c>
      <c r="BO9" s="119">
        <v>0</v>
      </c>
      <c r="BP9" s="119">
        <v>0</v>
      </c>
      <c r="BQ9" s="119">
        <v>0</v>
      </c>
      <c r="BR9" s="119">
        <v>0</v>
      </c>
      <c r="BS9" s="119">
        <v>0</v>
      </c>
      <c r="BT9" s="119">
        <v>0</v>
      </c>
      <c r="BU9" s="119">
        <v>0</v>
      </c>
      <c r="BV9" s="119">
        <v>0</v>
      </c>
      <c r="BW9" s="119">
        <v>0</v>
      </c>
      <c r="BX9" s="119">
        <v>0</v>
      </c>
      <c r="BY9" s="119">
        <v>0</v>
      </c>
      <c r="BZ9" s="119">
        <v>0</v>
      </c>
      <c r="CA9" s="119">
        <f t="shared" si="6"/>
        <v>0</v>
      </c>
      <c r="CB9" s="119">
        <v>0</v>
      </c>
      <c r="CC9" s="119">
        <v>0</v>
      </c>
      <c r="CD9" s="119">
        <v>0</v>
      </c>
      <c r="CE9" s="119">
        <v>0</v>
      </c>
      <c r="CF9" s="119">
        <v>0</v>
      </c>
      <c r="CG9" s="119">
        <v>0</v>
      </c>
      <c r="CH9" s="119">
        <v>0</v>
      </c>
      <c r="CI9" s="119">
        <v>0</v>
      </c>
      <c r="CJ9" s="119">
        <v>0</v>
      </c>
      <c r="CK9" s="119">
        <v>0</v>
      </c>
      <c r="CL9" s="119">
        <v>0</v>
      </c>
      <c r="CM9" s="119">
        <v>0</v>
      </c>
      <c r="CN9" s="119">
        <v>0</v>
      </c>
      <c r="CO9" s="119">
        <f t="shared" si="7"/>
        <v>0</v>
      </c>
      <c r="CP9" s="119">
        <v>0</v>
      </c>
      <c r="CQ9" s="119">
        <v>0</v>
      </c>
      <c r="CR9" s="119">
        <v>0</v>
      </c>
      <c r="CS9" s="119">
        <f t="shared" si="8"/>
        <v>0</v>
      </c>
      <c r="CT9" s="119">
        <v>0</v>
      </c>
      <c r="CU9" s="119">
        <v>0</v>
      </c>
      <c r="CV9" s="119">
        <f t="shared" si="9"/>
        <v>0</v>
      </c>
      <c r="CW9" s="119">
        <v>0</v>
      </c>
      <c r="CX9" s="119">
        <v>0</v>
      </c>
      <c r="CY9" s="119">
        <v>0</v>
      </c>
      <c r="CZ9" s="119">
        <v>0</v>
      </c>
      <c r="DA9" s="119">
        <v>0</v>
      </c>
      <c r="DB9" s="119">
        <f t="shared" si="10"/>
        <v>0</v>
      </c>
      <c r="DC9" s="119">
        <v>0</v>
      </c>
      <c r="DD9" s="119">
        <v>0</v>
      </c>
      <c r="DE9" s="119">
        <f t="shared" si="11"/>
        <v>0</v>
      </c>
      <c r="DF9" s="119">
        <v>0</v>
      </c>
      <c r="DG9" s="119">
        <v>0</v>
      </c>
      <c r="DH9" s="118">
        <v>0</v>
      </c>
      <c r="DI9" s="102">
        <v>0</v>
      </c>
    </row>
    <row r="10" ht="20.1" customHeight="1" spans="1:113">
      <c r="A10" s="127" t="s">
        <v>83</v>
      </c>
      <c r="B10" s="127" t="s">
        <v>84</v>
      </c>
      <c r="C10" s="127" t="s">
        <v>85</v>
      </c>
      <c r="D10" s="99" t="s">
        <v>87</v>
      </c>
      <c r="E10" s="117">
        <f t="shared" si="0"/>
        <v>37200</v>
      </c>
      <c r="F10" s="118">
        <f t="shared" si="1"/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f t="shared" si="2"/>
        <v>37200</v>
      </c>
      <c r="U10" s="119">
        <v>21800</v>
      </c>
      <c r="V10" s="119">
        <v>1600</v>
      </c>
      <c r="W10" s="119">
        <v>0</v>
      </c>
      <c r="X10" s="119">
        <v>0</v>
      </c>
      <c r="Y10" s="119">
        <v>2000</v>
      </c>
      <c r="Z10" s="119">
        <v>2000</v>
      </c>
      <c r="AA10" s="119">
        <v>0</v>
      </c>
      <c r="AB10" s="119">
        <v>0</v>
      </c>
      <c r="AC10" s="119">
        <v>0</v>
      </c>
      <c r="AD10" s="119">
        <v>2600</v>
      </c>
      <c r="AE10" s="119">
        <v>0</v>
      </c>
      <c r="AF10" s="119">
        <v>0</v>
      </c>
      <c r="AG10" s="119">
        <v>0</v>
      </c>
      <c r="AH10" s="119">
        <v>0</v>
      </c>
      <c r="AI10" s="119">
        <v>800</v>
      </c>
      <c r="AJ10" s="119">
        <v>0</v>
      </c>
      <c r="AK10" s="119">
        <v>0</v>
      </c>
      <c r="AL10" s="119">
        <v>0</v>
      </c>
      <c r="AM10" s="119">
        <v>0</v>
      </c>
      <c r="AN10" s="119">
        <v>6400</v>
      </c>
      <c r="AO10" s="119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119">
        <f t="shared" si="3"/>
        <v>0</v>
      </c>
      <c r="AW10" s="119">
        <v>0</v>
      </c>
      <c r="AX10" s="119">
        <v>0</v>
      </c>
      <c r="AY10" s="119">
        <v>0</v>
      </c>
      <c r="AZ10" s="119">
        <v>0</v>
      </c>
      <c r="BA10" s="119">
        <v>0</v>
      </c>
      <c r="BB10" s="119">
        <v>0</v>
      </c>
      <c r="BC10" s="119">
        <v>0</v>
      </c>
      <c r="BD10" s="119">
        <v>0</v>
      </c>
      <c r="BE10" s="119">
        <v>0</v>
      </c>
      <c r="BF10" s="119">
        <v>0</v>
      </c>
      <c r="BG10" s="119" t="s">
        <v>269</v>
      </c>
      <c r="BH10" s="119">
        <v>0</v>
      </c>
      <c r="BI10" s="119">
        <f t="shared" si="4"/>
        <v>0</v>
      </c>
      <c r="BJ10" s="119">
        <v>0</v>
      </c>
      <c r="BK10" s="119">
        <v>0</v>
      </c>
      <c r="BL10" s="119">
        <v>0</v>
      </c>
      <c r="BM10" s="119">
        <v>0</v>
      </c>
      <c r="BN10" s="119">
        <f t="shared" si="5"/>
        <v>0</v>
      </c>
      <c r="BO10" s="119">
        <v>0</v>
      </c>
      <c r="BP10" s="119">
        <v>0</v>
      </c>
      <c r="BQ10" s="119">
        <v>0</v>
      </c>
      <c r="BR10" s="119">
        <v>0</v>
      </c>
      <c r="BS10" s="119">
        <v>0</v>
      </c>
      <c r="BT10" s="119">
        <v>0</v>
      </c>
      <c r="BU10" s="119">
        <v>0</v>
      </c>
      <c r="BV10" s="119">
        <v>0</v>
      </c>
      <c r="BW10" s="119">
        <v>0</v>
      </c>
      <c r="BX10" s="119">
        <v>0</v>
      </c>
      <c r="BY10" s="119">
        <v>0</v>
      </c>
      <c r="BZ10" s="119">
        <v>0</v>
      </c>
      <c r="CA10" s="119">
        <f t="shared" si="6"/>
        <v>0</v>
      </c>
      <c r="CB10" s="119">
        <v>0</v>
      </c>
      <c r="CC10" s="119">
        <v>0</v>
      </c>
      <c r="CD10" s="119">
        <v>0</v>
      </c>
      <c r="CE10" s="119">
        <v>0</v>
      </c>
      <c r="CF10" s="119">
        <v>0</v>
      </c>
      <c r="CG10" s="119">
        <v>0</v>
      </c>
      <c r="CH10" s="119">
        <v>0</v>
      </c>
      <c r="CI10" s="119">
        <v>0</v>
      </c>
      <c r="CJ10" s="119">
        <v>0</v>
      </c>
      <c r="CK10" s="119">
        <v>0</v>
      </c>
      <c r="CL10" s="119">
        <v>0</v>
      </c>
      <c r="CM10" s="119">
        <v>0</v>
      </c>
      <c r="CN10" s="119">
        <v>0</v>
      </c>
      <c r="CO10" s="119">
        <f t="shared" si="7"/>
        <v>0</v>
      </c>
      <c r="CP10" s="119">
        <v>0</v>
      </c>
      <c r="CQ10" s="119">
        <v>0</v>
      </c>
      <c r="CR10" s="119">
        <v>0</v>
      </c>
      <c r="CS10" s="119">
        <f t="shared" si="8"/>
        <v>0</v>
      </c>
      <c r="CT10" s="119">
        <v>0</v>
      </c>
      <c r="CU10" s="119">
        <v>0</v>
      </c>
      <c r="CV10" s="119">
        <f t="shared" si="9"/>
        <v>0</v>
      </c>
      <c r="CW10" s="119">
        <v>0</v>
      </c>
      <c r="CX10" s="119">
        <v>0</v>
      </c>
      <c r="CY10" s="119">
        <v>0</v>
      </c>
      <c r="CZ10" s="119">
        <v>0</v>
      </c>
      <c r="DA10" s="119">
        <v>0</v>
      </c>
      <c r="DB10" s="119">
        <f t="shared" si="10"/>
        <v>0</v>
      </c>
      <c r="DC10" s="119">
        <v>0</v>
      </c>
      <c r="DD10" s="119">
        <v>0</v>
      </c>
      <c r="DE10" s="119">
        <f t="shared" si="11"/>
        <v>0</v>
      </c>
      <c r="DF10" s="119">
        <v>0</v>
      </c>
      <c r="DG10" s="119">
        <v>0</v>
      </c>
      <c r="DH10" s="118">
        <v>0</v>
      </c>
      <c r="DI10" s="102">
        <v>0</v>
      </c>
    </row>
    <row r="11" ht="20.1" customHeight="1" spans="1:113">
      <c r="A11" s="127" t="s">
        <v>83</v>
      </c>
      <c r="B11" s="127" t="s">
        <v>84</v>
      </c>
      <c r="C11" s="127" t="s">
        <v>84</v>
      </c>
      <c r="D11" s="99" t="s">
        <v>88</v>
      </c>
      <c r="E11" s="117">
        <f t="shared" si="0"/>
        <v>8260146.64</v>
      </c>
      <c r="F11" s="118">
        <f t="shared" si="1"/>
        <v>6607527.94</v>
      </c>
      <c r="G11" s="118">
        <v>2853096</v>
      </c>
      <c r="H11" s="118">
        <v>426729</v>
      </c>
      <c r="I11" s="118">
        <v>0</v>
      </c>
      <c r="J11" s="118">
        <v>0</v>
      </c>
      <c r="K11" s="118">
        <v>2004741</v>
      </c>
      <c r="L11" s="118">
        <v>0</v>
      </c>
      <c r="M11" s="118">
        <v>0</v>
      </c>
      <c r="N11" s="118">
        <v>39156</v>
      </c>
      <c r="O11" s="119">
        <v>0</v>
      </c>
      <c r="P11" s="119">
        <v>58847.94</v>
      </c>
      <c r="Q11" s="119">
        <v>0</v>
      </c>
      <c r="R11" s="119">
        <v>0</v>
      </c>
      <c r="S11" s="119">
        <v>1224958</v>
      </c>
      <c r="T11" s="119">
        <f t="shared" si="2"/>
        <v>1074776.7</v>
      </c>
      <c r="U11" s="119">
        <v>168600</v>
      </c>
      <c r="V11" s="119">
        <v>50000</v>
      </c>
      <c r="W11" s="119">
        <v>5000</v>
      </c>
      <c r="X11" s="119">
        <v>2000</v>
      </c>
      <c r="Y11" s="119">
        <v>50000</v>
      </c>
      <c r="Z11" s="119">
        <v>68400</v>
      </c>
      <c r="AA11" s="119">
        <v>40000</v>
      </c>
      <c r="AB11" s="119">
        <v>0</v>
      </c>
      <c r="AC11" s="119">
        <v>10000</v>
      </c>
      <c r="AD11" s="119">
        <v>115250</v>
      </c>
      <c r="AE11" s="119">
        <v>0</v>
      </c>
      <c r="AF11" s="119">
        <v>150000</v>
      </c>
      <c r="AG11" s="119">
        <v>15000</v>
      </c>
      <c r="AH11" s="119">
        <v>0</v>
      </c>
      <c r="AI11" s="119">
        <v>50000</v>
      </c>
      <c r="AJ11" s="119">
        <v>4750</v>
      </c>
      <c r="AK11" s="119">
        <v>10000</v>
      </c>
      <c r="AL11" s="119">
        <v>0</v>
      </c>
      <c r="AM11" s="119">
        <v>0</v>
      </c>
      <c r="AN11" s="119">
        <v>212000</v>
      </c>
      <c r="AO11" s="119">
        <v>0</v>
      </c>
      <c r="AP11" s="119">
        <v>34791.26</v>
      </c>
      <c r="AQ11" s="119">
        <v>57985.44</v>
      </c>
      <c r="AR11" s="119">
        <v>0</v>
      </c>
      <c r="AS11" s="119">
        <v>5000</v>
      </c>
      <c r="AT11" s="119">
        <v>0</v>
      </c>
      <c r="AU11" s="119">
        <v>26000</v>
      </c>
      <c r="AV11" s="119">
        <f t="shared" si="3"/>
        <v>577842</v>
      </c>
      <c r="AW11" s="119">
        <v>0</v>
      </c>
      <c r="AX11" s="119">
        <v>0</v>
      </c>
      <c r="AY11" s="119">
        <v>0</v>
      </c>
      <c r="AZ11" s="119">
        <v>0</v>
      </c>
      <c r="BA11" s="119">
        <v>74592</v>
      </c>
      <c r="BB11" s="119">
        <v>0</v>
      </c>
      <c r="BC11" s="119">
        <v>0</v>
      </c>
      <c r="BD11" s="119">
        <v>0</v>
      </c>
      <c r="BE11" s="119">
        <v>0</v>
      </c>
      <c r="BF11" s="119">
        <v>0</v>
      </c>
      <c r="BG11" s="119" t="s">
        <v>269</v>
      </c>
      <c r="BH11" s="119">
        <v>503250</v>
      </c>
      <c r="BI11" s="119">
        <f t="shared" si="4"/>
        <v>0</v>
      </c>
      <c r="BJ11" s="119">
        <v>0</v>
      </c>
      <c r="BK11" s="119">
        <v>0</v>
      </c>
      <c r="BL11" s="119">
        <v>0</v>
      </c>
      <c r="BM11" s="119">
        <v>0</v>
      </c>
      <c r="BN11" s="119">
        <f t="shared" si="5"/>
        <v>0</v>
      </c>
      <c r="BO11" s="119">
        <v>0</v>
      </c>
      <c r="BP11" s="119">
        <v>0</v>
      </c>
      <c r="BQ11" s="119">
        <v>0</v>
      </c>
      <c r="BR11" s="119">
        <v>0</v>
      </c>
      <c r="BS11" s="119">
        <v>0</v>
      </c>
      <c r="BT11" s="119">
        <v>0</v>
      </c>
      <c r="BU11" s="119">
        <v>0</v>
      </c>
      <c r="BV11" s="119">
        <v>0</v>
      </c>
      <c r="BW11" s="119">
        <v>0</v>
      </c>
      <c r="BX11" s="119">
        <v>0</v>
      </c>
      <c r="BY11" s="119">
        <v>0</v>
      </c>
      <c r="BZ11" s="119">
        <v>0</v>
      </c>
      <c r="CA11" s="119">
        <f t="shared" si="6"/>
        <v>0</v>
      </c>
      <c r="CB11" s="119">
        <v>0</v>
      </c>
      <c r="CC11" s="119">
        <v>0</v>
      </c>
      <c r="CD11" s="119">
        <v>0</v>
      </c>
      <c r="CE11" s="119">
        <v>0</v>
      </c>
      <c r="CF11" s="119">
        <v>0</v>
      </c>
      <c r="CG11" s="119">
        <v>0</v>
      </c>
      <c r="CH11" s="119">
        <v>0</v>
      </c>
      <c r="CI11" s="119">
        <v>0</v>
      </c>
      <c r="CJ11" s="119">
        <v>0</v>
      </c>
      <c r="CK11" s="119">
        <v>0</v>
      </c>
      <c r="CL11" s="119">
        <v>0</v>
      </c>
      <c r="CM11" s="119">
        <v>0</v>
      </c>
      <c r="CN11" s="119">
        <v>0</v>
      </c>
      <c r="CO11" s="119">
        <f t="shared" si="7"/>
        <v>0</v>
      </c>
      <c r="CP11" s="119">
        <v>0</v>
      </c>
      <c r="CQ11" s="119">
        <v>0</v>
      </c>
      <c r="CR11" s="119">
        <v>0</v>
      </c>
      <c r="CS11" s="119">
        <f t="shared" si="8"/>
        <v>0</v>
      </c>
      <c r="CT11" s="119">
        <v>0</v>
      </c>
      <c r="CU11" s="119">
        <v>0</v>
      </c>
      <c r="CV11" s="119">
        <f t="shared" si="9"/>
        <v>0</v>
      </c>
      <c r="CW11" s="119">
        <v>0</v>
      </c>
      <c r="CX11" s="119">
        <v>0</v>
      </c>
      <c r="CY11" s="119">
        <v>0</v>
      </c>
      <c r="CZ11" s="119">
        <v>0</v>
      </c>
      <c r="DA11" s="119">
        <v>0</v>
      </c>
      <c r="DB11" s="119">
        <f t="shared" si="10"/>
        <v>0</v>
      </c>
      <c r="DC11" s="119">
        <v>0</v>
      </c>
      <c r="DD11" s="119">
        <v>0</v>
      </c>
      <c r="DE11" s="119">
        <f t="shared" si="11"/>
        <v>0</v>
      </c>
      <c r="DF11" s="119">
        <v>0</v>
      </c>
      <c r="DG11" s="119">
        <v>0</v>
      </c>
      <c r="DH11" s="118">
        <v>0</v>
      </c>
      <c r="DI11" s="102">
        <v>0</v>
      </c>
    </row>
    <row r="12" ht="20.1" customHeight="1" spans="1:113">
      <c r="A12" s="127" t="s">
        <v>89</v>
      </c>
      <c r="B12" s="127" t="s">
        <v>90</v>
      </c>
      <c r="C12" s="127" t="s">
        <v>90</v>
      </c>
      <c r="D12" s="99" t="s">
        <v>91</v>
      </c>
      <c r="E12" s="117">
        <f t="shared" si="0"/>
        <v>855344.12</v>
      </c>
      <c r="F12" s="118">
        <f t="shared" si="1"/>
        <v>855344.12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855344.12</v>
      </c>
      <c r="M12" s="118">
        <v>0</v>
      </c>
      <c r="N12" s="118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f t="shared" si="2"/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119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119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119">
        <f t="shared" si="3"/>
        <v>0</v>
      </c>
      <c r="AW12" s="119">
        <v>0</v>
      </c>
      <c r="AX12" s="119">
        <v>0</v>
      </c>
      <c r="AY12" s="119">
        <v>0</v>
      </c>
      <c r="AZ12" s="119">
        <v>0</v>
      </c>
      <c r="BA12" s="119">
        <v>0</v>
      </c>
      <c r="BB12" s="119">
        <v>0</v>
      </c>
      <c r="BC12" s="119">
        <v>0</v>
      </c>
      <c r="BD12" s="119">
        <v>0</v>
      </c>
      <c r="BE12" s="119">
        <v>0</v>
      </c>
      <c r="BF12" s="119">
        <v>0</v>
      </c>
      <c r="BG12" s="119" t="s">
        <v>269</v>
      </c>
      <c r="BH12" s="119">
        <v>0</v>
      </c>
      <c r="BI12" s="119">
        <f t="shared" si="4"/>
        <v>0</v>
      </c>
      <c r="BJ12" s="119">
        <v>0</v>
      </c>
      <c r="BK12" s="119">
        <v>0</v>
      </c>
      <c r="BL12" s="119">
        <v>0</v>
      </c>
      <c r="BM12" s="119">
        <v>0</v>
      </c>
      <c r="BN12" s="119">
        <f t="shared" si="5"/>
        <v>0</v>
      </c>
      <c r="BO12" s="119">
        <v>0</v>
      </c>
      <c r="BP12" s="119">
        <v>0</v>
      </c>
      <c r="BQ12" s="119">
        <v>0</v>
      </c>
      <c r="BR12" s="119">
        <v>0</v>
      </c>
      <c r="BS12" s="119">
        <v>0</v>
      </c>
      <c r="BT12" s="119">
        <v>0</v>
      </c>
      <c r="BU12" s="119">
        <v>0</v>
      </c>
      <c r="BV12" s="119">
        <v>0</v>
      </c>
      <c r="BW12" s="119">
        <v>0</v>
      </c>
      <c r="BX12" s="119">
        <v>0</v>
      </c>
      <c r="BY12" s="119">
        <v>0</v>
      </c>
      <c r="BZ12" s="119">
        <v>0</v>
      </c>
      <c r="CA12" s="119">
        <f t="shared" si="6"/>
        <v>0</v>
      </c>
      <c r="CB12" s="119">
        <v>0</v>
      </c>
      <c r="CC12" s="119">
        <v>0</v>
      </c>
      <c r="CD12" s="119">
        <v>0</v>
      </c>
      <c r="CE12" s="119">
        <v>0</v>
      </c>
      <c r="CF12" s="119">
        <v>0</v>
      </c>
      <c r="CG12" s="119">
        <v>0</v>
      </c>
      <c r="CH12" s="119">
        <v>0</v>
      </c>
      <c r="CI12" s="119">
        <v>0</v>
      </c>
      <c r="CJ12" s="119">
        <v>0</v>
      </c>
      <c r="CK12" s="119">
        <v>0</v>
      </c>
      <c r="CL12" s="119">
        <v>0</v>
      </c>
      <c r="CM12" s="119">
        <v>0</v>
      </c>
      <c r="CN12" s="119">
        <v>0</v>
      </c>
      <c r="CO12" s="119">
        <f t="shared" si="7"/>
        <v>0</v>
      </c>
      <c r="CP12" s="119">
        <v>0</v>
      </c>
      <c r="CQ12" s="119">
        <v>0</v>
      </c>
      <c r="CR12" s="119">
        <v>0</v>
      </c>
      <c r="CS12" s="119">
        <f t="shared" si="8"/>
        <v>0</v>
      </c>
      <c r="CT12" s="119">
        <v>0</v>
      </c>
      <c r="CU12" s="119">
        <v>0</v>
      </c>
      <c r="CV12" s="119">
        <f t="shared" si="9"/>
        <v>0</v>
      </c>
      <c r="CW12" s="119">
        <v>0</v>
      </c>
      <c r="CX12" s="119">
        <v>0</v>
      </c>
      <c r="CY12" s="119">
        <v>0</v>
      </c>
      <c r="CZ12" s="119">
        <v>0</v>
      </c>
      <c r="DA12" s="119">
        <v>0</v>
      </c>
      <c r="DB12" s="119">
        <f t="shared" si="10"/>
        <v>0</v>
      </c>
      <c r="DC12" s="119">
        <v>0</v>
      </c>
      <c r="DD12" s="119">
        <v>0</v>
      </c>
      <c r="DE12" s="119">
        <f t="shared" si="11"/>
        <v>0</v>
      </c>
      <c r="DF12" s="119">
        <v>0</v>
      </c>
      <c r="DG12" s="119">
        <v>0</v>
      </c>
      <c r="DH12" s="118">
        <v>0</v>
      </c>
      <c r="DI12" s="102">
        <v>0</v>
      </c>
    </row>
    <row r="13" ht="20.1" customHeight="1" spans="1:113">
      <c r="A13" s="127" t="s">
        <v>92</v>
      </c>
      <c r="B13" s="127" t="s">
        <v>93</v>
      </c>
      <c r="C13" s="127" t="s">
        <v>84</v>
      </c>
      <c r="D13" s="99" t="s">
        <v>94</v>
      </c>
      <c r="E13" s="117">
        <f t="shared" si="0"/>
        <v>427671.56</v>
      </c>
      <c r="F13" s="118">
        <f t="shared" si="1"/>
        <v>427671.56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427671.56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f t="shared" si="2"/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  <c r="AQ13" s="119">
        <v>0</v>
      </c>
      <c r="AR13" s="119">
        <v>0</v>
      </c>
      <c r="AS13" s="119">
        <v>0</v>
      </c>
      <c r="AT13" s="119">
        <v>0</v>
      </c>
      <c r="AU13" s="119">
        <v>0</v>
      </c>
      <c r="AV13" s="119">
        <f t="shared" si="3"/>
        <v>0</v>
      </c>
      <c r="AW13" s="119">
        <v>0</v>
      </c>
      <c r="AX13" s="119">
        <v>0</v>
      </c>
      <c r="AY13" s="119">
        <v>0</v>
      </c>
      <c r="AZ13" s="119">
        <v>0</v>
      </c>
      <c r="BA13" s="119">
        <v>0</v>
      </c>
      <c r="BB13" s="119">
        <v>0</v>
      </c>
      <c r="BC13" s="119">
        <v>0</v>
      </c>
      <c r="BD13" s="119">
        <v>0</v>
      </c>
      <c r="BE13" s="119">
        <v>0</v>
      </c>
      <c r="BF13" s="119">
        <v>0</v>
      </c>
      <c r="BG13" s="119" t="s">
        <v>269</v>
      </c>
      <c r="BH13" s="119">
        <v>0</v>
      </c>
      <c r="BI13" s="119">
        <f t="shared" si="4"/>
        <v>0</v>
      </c>
      <c r="BJ13" s="119">
        <v>0</v>
      </c>
      <c r="BK13" s="119">
        <v>0</v>
      </c>
      <c r="BL13" s="119">
        <v>0</v>
      </c>
      <c r="BM13" s="119">
        <v>0</v>
      </c>
      <c r="BN13" s="119">
        <f t="shared" si="5"/>
        <v>0</v>
      </c>
      <c r="BO13" s="119">
        <v>0</v>
      </c>
      <c r="BP13" s="119">
        <v>0</v>
      </c>
      <c r="BQ13" s="119">
        <v>0</v>
      </c>
      <c r="BR13" s="119">
        <v>0</v>
      </c>
      <c r="BS13" s="119">
        <v>0</v>
      </c>
      <c r="BT13" s="119">
        <v>0</v>
      </c>
      <c r="BU13" s="119">
        <v>0</v>
      </c>
      <c r="BV13" s="119">
        <v>0</v>
      </c>
      <c r="BW13" s="119">
        <v>0</v>
      </c>
      <c r="BX13" s="119">
        <v>0</v>
      </c>
      <c r="BY13" s="119">
        <v>0</v>
      </c>
      <c r="BZ13" s="119">
        <v>0</v>
      </c>
      <c r="CA13" s="119">
        <f t="shared" si="6"/>
        <v>0</v>
      </c>
      <c r="CB13" s="119">
        <v>0</v>
      </c>
      <c r="CC13" s="119">
        <v>0</v>
      </c>
      <c r="CD13" s="119">
        <v>0</v>
      </c>
      <c r="CE13" s="119">
        <v>0</v>
      </c>
      <c r="CF13" s="119">
        <v>0</v>
      </c>
      <c r="CG13" s="119">
        <v>0</v>
      </c>
      <c r="CH13" s="119">
        <v>0</v>
      </c>
      <c r="CI13" s="119">
        <v>0</v>
      </c>
      <c r="CJ13" s="119">
        <v>0</v>
      </c>
      <c r="CK13" s="119">
        <v>0</v>
      </c>
      <c r="CL13" s="119">
        <v>0</v>
      </c>
      <c r="CM13" s="119">
        <v>0</v>
      </c>
      <c r="CN13" s="119">
        <v>0</v>
      </c>
      <c r="CO13" s="119">
        <f t="shared" si="7"/>
        <v>0</v>
      </c>
      <c r="CP13" s="119">
        <v>0</v>
      </c>
      <c r="CQ13" s="119">
        <v>0</v>
      </c>
      <c r="CR13" s="119">
        <v>0</v>
      </c>
      <c r="CS13" s="119">
        <f t="shared" si="8"/>
        <v>0</v>
      </c>
      <c r="CT13" s="119">
        <v>0</v>
      </c>
      <c r="CU13" s="119">
        <v>0</v>
      </c>
      <c r="CV13" s="119">
        <f t="shared" si="9"/>
        <v>0</v>
      </c>
      <c r="CW13" s="119">
        <v>0</v>
      </c>
      <c r="CX13" s="119">
        <v>0</v>
      </c>
      <c r="CY13" s="119">
        <v>0</v>
      </c>
      <c r="CZ13" s="119">
        <v>0</v>
      </c>
      <c r="DA13" s="119">
        <v>0</v>
      </c>
      <c r="DB13" s="119">
        <f t="shared" si="10"/>
        <v>0</v>
      </c>
      <c r="DC13" s="119">
        <v>0</v>
      </c>
      <c r="DD13" s="119">
        <v>0</v>
      </c>
      <c r="DE13" s="119">
        <f t="shared" si="11"/>
        <v>0</v>
      </c>
      <c r="DF13" s="119">
        <v>0</v>
      </c>
      <c r="DG13" s="119">
        <v>0</v>
      </c>
      <c r="DH13" s="118">
        <v>0</v>
      </c>
      <c r="DI13" s="102">
        <v>0</v>
      </c>
    </row>
    <row r="14" ht="20.1" customHeight="1" spans="1:113">
      <c r="A14" s="127" t="s">
        <v>95</v>
      </c>
      <c r="B14" s="127" t="s">
        <v>84</v>
      </c>
      <c r="C14" s="127" t="s">
        <v>85</v>
      </c>
      <c r="D14" s="99" t="s">
        <v>96</v>
      </c>
      <c r="E14" s="117">
        <f t="shared" si="0"/>
        <v>377095</v>
      </c>
      <c r="F14" s="118">
        <f t="shared" si="1"/>
        <v>377095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9">
        <v>0</v>
      </c>
      <c r="P14" s="119">
        <v>0</v>
      </c>
      <c r="Q14" s="119">
        <v>377095</v>
      </c>
      <c r="R14" s="119">
        <v>0</v>
      </c>
      <c r="S14" s="119">
        <v>0</v>
      </c>
      <c r="T14" s="119">
        <f t="shared" si="2"/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f t="shared" si="3"/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 t="s">
        <v>269</v>
      </c>
      <c r="BH14" s="119">
        <v>0</v>
      </c>
      <c r="BI14" s="119">
        <f t="shared" si="4"/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f t="shared" si="5"/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f t="shared" si="6"/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f t="shared" si="7"/>
        <v>0</v>
      </c>
      <c r="CP14" s="119">
        <v>0</v>
      </c>
      <c r="CQ14" s="119">
        <v>0</v>
      </c>
      <c r="CR14" s="119">
        <v>0</v>
      </c>
      <c r="CS14" s="119">
        <f t="shared" si="8"/>
        <v>0</v>
      </c>
      <c r="CT14" s="119">
        <v>0</v>
      </c>
      <c r="CU14" s="119">
        <v>0</v>
      </c>
      <c r="CV14" s="119">
        <f t="shared" si="9"/>
        <v>0</v>
      </c>
      <c r="CW14" s="119">
        <v>0</v>
      </c>
      <c r="CX14" s="119">
        <v>0</v>
      </c>
      <c r="CY14" s="119">
        <v>0</v>
      </c>
      <c r="CZ14" s="119">
        <v>0</v>
      </c>
      <c r="DA14" s="119">
        <v>0</v>
      </c>
      <c r="DB14" s="119">
        <f t="shared" si="10"/>
        <v>0</v>
      </c>
      <c r="DC14" s="119">
        <v>0</v>
      </c>
      <c r="DD14" s="119">
        <v>0</v>
      </c>
      <c r="DE14" s="119">
        <f t="shared" si="11"/>
        <v>0</v>
      </c>
      <c r="DF14" s="119">
        <v>0</v>
      </c>
      <c r="DG14" s="119">
        <v>0</v>
      </c>
      <c r="DH14" s="118">
        <v>0</v>
      </c>
      <c r="DI14" s="102">
        <v>0</v>
      </c>
    </row>
  </sheetData>
  <mergeCells count="124">
    <mergeCell ref="A2:DI2"/>
    <mergeCell ref="A3:D3"/>
    <mergeCell ref="A4:D4"/>
    <mergeCell ref="F4:S4"/>
    <mergeCell ref="T4:AU4"/>
    <mergeCell ref="AV4:BH4"/>
    <mergeCell ref="BI4:BM4"/>
    <mergeCell ref="BN4:BZ4"/>
    <mergeCell ref="CA4:CR4"/>
    <mergeCell ref="CS4:CU4"/>
    <mergeCell ref="CV4:DA4"/>
    <mergeCell ref="DB4:DD4"/>
    <mergeCell ref="DE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393750011920929" right="0.393750011920929" top="0.393750011920929" bottom="0.393750011920929" header="0" footer="0"/>
  <pageSetup paperSize="9" scale="70" fitToHeight="10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G41"/>
  <sheetViews>
    <sheetView showGridLines="0" showZeros="0" workbookViewId="0">
      <selection activeCell="A1" sqref="A1"/>
    </sheetView>
  </sheetViews>
  <sheetFormatPr defaultColWidth="9" defaultRowHeight="10.8" outlineLevelCol="6"/>
  <cols>
    <col min="1" max="2" width="5.5" customWidth="1"/>
    <col min="3" max="3" width="9.16666666666667" customWidth="1"/>
    <col min="4" max="4" width="72.8333333333333" customWidth="1"/>
    <col min="5" max="5" width="32.1666666666667" customWidth="1"/>
    <col min="6" max="7" width="21.8333333333333" customWidth="1"/>
  </cols>
  <sheetData>
    <row r="1" ht="20.1" customHeight="1" spans="1:7">
      <c r="A1" s="103"/>
      <c r="B1" s="103"/>
      <c r="C1" s="103"/>
      <c r="D1" s="104"/>
      <c r="E1" s="103"/>
      <c r="F1" s="103"/>
      <c r="G1" s="80" t="s">
        <v>270</v>
      </c>
    </row>
    <row r="2" ht="25.5" customHeight="1" spans="1:7">
      <c r="A2" s="77" t="s">
        <v>271</v>
      </c>
      <c r="B2" s="77"/>
      <c r="C2" s="77"/>
      <c r="D2" s="77"/>
      <c r="E2" s="77"/>
      <c r="F2" s="77"/>
      <c r="G2" s="77"/>
    </row>
    <row r="3" ht="20.1" customHeight="1" spans="1:7">
      <c r="A3" s="78" t="s">
        <v>3</v>
      </c>
      <c r="B3" s="78"/>
      <c r="C3" s="78"/>
      <c r="D3" s="78"/>
      <c r="E3" s="105"/>
      <c r="F3" s="105"/>
      <c r="G3" s="80" t="s">
        <v>5</v>
      </c>
    </row>
    <row r="4" ht="20.1" customHeight="1" spans="1:7">
      <c r="A4" s="130" t="s">
        <v>272</v>
      </c>
      <c r="B4" s="131"/>
      <c r="C4" s="131"/>
      <c r="D4" s="132"/>
      <c r="E4" s="133" t="s">
        <v>99</v>
      </c>
      <c r="F4" s="91"/>
      <c r="G4" s="91"/>
    </row>
    <row r="5" ht="20.1" customHeight="1" spans="1:7">
      <c r="A5" s="86" t="s">
        <v>67</v>
      </c>
      <c r="B5" s="88"/>
      <c r="C5" s="134" t="s">
        <v>68</v>
      </c>
      <c r="D5" s="135" t="s">
        <v>185</v>
      </c>
      <c r="E5" s="91" t="s">
        <v>57</v>
      </c>
      <c r="F5" s="85" t="s">
        <v>273</v>
      </c>
      <c r="G5" s="136" t="s">
        <v>274</v>
      </c>
    </row>
    <row r="6" ht="33.75" customHeight="1" spans="1:7">
      <c r="A6" s="93" t="s">
        <v>77</v>
      </c>
      <c r="B6" s="94" t="s">
        <v>78</v>
      </c>
      <c r="C6" s="137"/>
      <c r="D6" s="138"/>
      <c r="E6" s="97"/>
      <c r="F6" s="98"/>
      <c r="G6" s="116"/>
    </row>
    <row r="7" ht="20.1" customHeight="1" spans="1:7">
      <c r="A7" s="99" t="s">
        <v>4</v>
      </c>
      <c r="B7" s="127" t="s">
        <v>4</v>
      </c>
      <c r="C7" s="139" t="s">
        <v>4</v>
      </c>
      <c r="D7" s="99" t="s">
        <v>57</v>
      </c>
      <c r="E7" s="117">
        <f t="shared" ref="E7:E41" si="0">SUM(F7:G7)</f>
        <v>9900457.32</v>
      </c>
      <c r="F7" s="118">
        <v>8845480.62</v>
      </c>
      <c r="G7" s="102">
        <v>1054976.7</v>
      </c>
    </row>
    <row r="8" ht="20.1" customHeight="1" spans="1:7">
      <c r="A8" s="99" t="s">
        <v>4</v>
      </c>
      <c r="B8" s="127" t="s">
        <v>4</v>
      </c>
      <c r="C8" s="139" t="s">
        <v>4</v>
      </c>
      <c r="D8" s="99" t="s">
        <v>80</v>
      </c>
      <c r="E8" s="117">
        <f t="shared" si="0"/>
        <v>9900457.32</v>
      </c>
      <c r="F8" s="118">
        <v>8845480.62</v>
      </c>
      <c r="G8" s="102">
        <v>1054976.7</v>
      </c>
    </row>
    <row r="9" ht="20.1" customHeight="1" spans="1:7">
      <c r="A9" s="99" t="s">
        <v>4</v>
      </c>
      <c r="B9" s="127" t="s">
        <v>4</v>
      </c>
      <c r="C9" s="139" t="s">
        <v>81</v>
      </c>
      <c r="D9" s="99" t="s">
        <v>82</v>
      </c>
      <c r="E9" s="117">
        <f t="shared" si="0"/>
        <v>9900457.32</v>
      </c>
      <c r="F9" s="118">
        <v>8845480.62</v>
      </c>
      <c r="G9" s="102">
        <v>1054976.7</v>
      </c>
    </row>
    <row r="10" ht="20.1" customHeight="1" spans="1:7">
      <c r="A10" s="99" t="s">
        <v>275</v>
      </c>
      <c r="B10" s="127" t="s">
        <v>4</v>
      </c>
      <c r="C10" s="139" t="s">
        <v>4</v>
      </c>
      <c r="D10" s="99" t="s">
        <v>276</v>
      </c>
      <c r="E10" s="117">
        <f t="shared" si="0"/>
        <v>8267638.62</v>
      </c>
      <c r="F10" s="118">
        <v>8267638.62</v>
      </c>
      <c r="G10" s="102">
        <v>0</v>
      </c>
    </row>
    <row r="11" ht="20.1" customHeight="1" spans="1:7">
      <c r="A11" s="99" t="s">
        <v>277</v>
      </c>
      <c r="B11" s="127" t="s">
        <v>85</v>
      </c>
      <c r="C11" s="139" t="s">
        <v>86</v>
      </c>
      <c r="D11" s="99" t="s">
        <v>278</v>
      </c>
      <c r="E11" s="117">
        <f t="shared" si="0"/>
        <v>2853096</v>
      </c>
      <c r="F11" s="118">
        <v>2853096</v>
      </c>
      <c r="G11" s="102">
        <v>0</v>
      </c>
    </row>
    <row r="12" ht="20.1" customHeight="1" spans="1:7">
      <c r="A12" s="99" t="s">
        <v>277</v>
      </c>
      <c r="B12" s="127" t="s">
        <v>84</v>
      </c>
      <c r="C12" s="139" t="s">
        <v>86</v>
      </c>
      <c r="D12" s="99" t="s">
        <v>279</v>
      </c>
      <c r="E12" s="117">
        <f t="shared" si="0"/>
        <v>426729</v>
      </c>
      <c r="F12" s="118">
        <v>426729</v>
      </c>
      <c r="G12" s="102">
        <v>0</v>
      </c>
    </row>
    <row r="13" ht="20.1" customHeight="1" spans="1:7">
      <c r="A13" s="99" t="s">
        <v>277</v>
      </c>
      <c r="B13" s="127" t="s">
        <v>280</v>
      </c>
      <c r="C13" s="139" t="s">
        <v>86</v>
      </c>
      <c r="D13" s="99" t="s">
        <v>281</v>
      </c>
      <c r="E13" s="117">
        <f t="shared" si="0"/>
        <v>2004741</v>
      </c>
      <c r="F13" s="118">
        <v>2004741</v>
      </c>
      <c r="G13" s="102">
        <v>0</v>
      </c>
    </row>
    <row r="14" ht="20.1" customHeight="1" spans="1:7">
      <c r="A14" s="99" t="s">
        <v>277</v>
      </c>
      <c r="B14" s="127" t="s">
        <v>282</v>
      </c>
      <c r="C14" s="139" t="s">
        <v>86</v>
      </c>
      <c r="D14" s="99" t="s">
        <v>283</v>
      </c>
      <c r="E14" s="117">
        <f t="shared" si="0"/>
        <v>855344.12</v>
      </c>
      <c r="F14" s="118">
        <v>855344.12</v>
      </c>
      <c r="G14" s="102">
        <v>0</v>
      </c>
    </row>
    <row r="15" ht="20.1" customHeight="1" spans="1:7">
      <c r="A15" s="99" t="s">
        <v>277</v>
      </c>
      <c r="B15" s="127" t="s">
        <v>284</v>
      </c>
      <c r="C15" s="139" t="s">
        <v>86</v>
      </c>
      <c r="D15" s="99" t="s">
        <v>285</v>
      </c>
      <c r="E15" s="117">
        <f t="shared" si="0"/>
        <v>466827.56</v>
      </c>
      <c r="F15" s="118">
        <v>466827.56</v>
      </c>
      <c r="G15" s="102">
        <v>0</v>
      </c>
    </row>
    <row r="16" ht="20.1" customHeight="1" spans="1:7">
      <c r="A16" s="99" t="s">
        <v>277</v>
      </c>
      <c r="B16" s="127" t="s">
        <v>286</v>
      </c>
      <c r="C16" s="139" t="s">
        <v>86</v>
      </c>
      <c r="D16" s="99" t="s">
        <v>287</v>
      </c>
      <c r="E16" s="117">
        <f t="shared" si="0"/>
        <v>58847.94</v>
      </c>
      <c r="F16" s="118">
        <v>58847.94</v>
      </c>
      <c r="G16" s="102">
        <v>0</v>
      </c>
    </row>
    <row r="17" ht="20.1" customHeight="1" spans="1:7">
      <c r="A17" s="99" t="s">
        <v>277</v>
      </c>
      <c r="B17" s="127" t="s">
        <v>288</v>
      </c>
      <c r="C17" s="139" t="s">
        <v>86</v>
      </c>
      <c r="D17" s="99" t="s">
        <v>289</v>
      </c>
      <c r="E17" s="117">
        <f t="shared" si="0"/>
        <v>377095</v>
      </c>
      <c r="F17" s="118">
        <v>377095</v>
      </c>
      <c r="G17" s="102">
        <v>0</v>
      </c>
    </row>
    <row r="18" ht="20.1" customHeight="1" spans="1:7">
      <c r="A18" s="99" t="s">
        <v>277</v>
      </c>
      <c r="B18" s="127" t="s">
        <v>170</v>
      </c>
      <c r="C18" s="139" t="s">
        <v>86</v>
      </c>
      <c r="D18" s="99" t="s">
        <v>290</v>
      </c>
      <c r="E18" s="117">
        <f t="shared" si="0"/>
        <v>1224958</v>
      </c>
      <c r="F18" s="118">
        <v>1224958</v>
      </c>
      <c r="G18" s="102">
        <v>0</v>
      </c>
    </row>
    <row r="19" ht="20.1" customHeight="1" spans="1:7">
      <c r="A19" s="99" t="s">
        <v>291</v>
      </c>
      <c r="B19" s="127" t="s">
        <v>4</v>
      </c>
      <c r="C19" s="139" t="s">
        <v>4</v>
      </c>
      <c r="D19" s="99" t="s">
        <v>292</v>
      </c>
      <c r="E19" s="117">
        <f t="shared" si="0"/>
        <v>1054976.7</v>
      </c>
      <c r="F19" s="118">
        <v>0</v>
      </c>
      <c r="G19" s="102">
        <v>1054976.7</v>
      </c>
    </row>
    <row r="20" ht="20.1" customHeight="1" spans="1:7">
      <c r="A20" s="99" t="s">
        <v>293</v>
      </c>
      <c r="B20" s="127" t="s">
        <v>85</v>
      </c>
      <c r="C20" s="139" t="s">
        <v>86</v>
      </c>
      <c r="D20" s="99" t="s">
        <v>294</v>
      </c>
      <c r="E20" s="117">
        <f t="shared" si="0"/>
        <v>190400</v>
      </c>
      <c r="F20" s="118">
        <v>0</v>
      </c>
      <c r="G20" s="102">
        <v>190400</v>
      </c>
    </row>
    <row r="21" ht="20.1" customHeight="1" spans="1:7">
      <c r="A21" s="99" t="s">
        <v>293</v>
      </c>
      <c r="B21" s="127" t="s">
        <v>84</v>
      </c>
      <c r="C21" s="139" t="s">
        <v>86</v>
      </c>
      <c r="D21" s="99" t="s">
        <v>295</v>
      </c>
      <c r="E21" s="117">
        <f t="shared" si="0"/>
        <v>51600</v>
      </c>
      <c r="F21" s="118">
        <v>0</v>
      </c>
      <c r="G21" s="102">
        <v>51600</v>
      </c>
    </row>
    <row r="22" ht="20.1" customHeight="1" spans="1:7">
      <c r="A22" s="99" t="s">
        <v>293</v>
      </c>
      <c r="B22" s="127" t="s">
        <v>296</v>
      </c>
      <c r="C22" s="139" t="s">
        <v>86</v>
      </c>
      <c r="D22" s="99" t="s">
        <v>297</v>
      </c>
      <c r="E22" s="117">
        <f t="shared" si="0"/>
        <v>5000</v>
      </c>
      <c r="F22" s="118">
        <v>0</v>
      </c>
      <c r="G22" s="102">
        <v>5000</v>
      </c>
    </row>
    <row r="23" ht="20.1" customHeight="1" spans="1:7">
      <c r="A23" s="99" t="s">
        <v>293</v>
      </c>
      <c r="B23" s="127" t="s">
        <v>298</v>
      </c>
      <c r="C23" s="139" t="s">
        <v>86</v>
      </c>
      <c r="D23" s="99" t="s">
        <v>299</v>
      </c>
      <c r="E23" s="117">
        <f t="shared" si="0"/>
        <v>2000</v>
      </c>
      <c r="F23" s="118">
        <v>0</v>
      </c>
      <c r="G23" s="102">
        <v>2000</v>
      </c>
    </row>
    <row r="24" ht="20.1" customHeight="1" spans="1:7">
      <c r="A24" s="99" t="s">
        <v>293</v>
      </c>
      <c r="B24" s="127" t="s">
        <v>90</v>
      </c>
      <c r="C24" s="139" t="s">
        <v>86</v>
      </c>
      <c r="D24" s="99" t="s">
        <v>300</v>
      </c>
      <c r="E24" s="117">
        <f t="shared" si="0"/>
        <v>52000</v>
      </c>
      <c r="F24" s="118">
        <v>0</v>
      </c>
      <c r="G24" s="102">
        <v>52000</v>
      </c>
    </row>
    <row r="25" ht="20.1" customHeight="1" spans="1:7">
      <c r="A25" s="99" t="s">
        <v>293</v>
      </c>
      <c r="B25" s="127" t="s">
        <v>301</v>
      </c>
      <c r="C25" s="139" t="s">
        <v>86</v>
      </c>
      <c r="D25" s="99" t="s">
        <v>302</v>
      </c>
      <c r="E25" s="117">
        <f t="shared" si="0"/>
        <v>70400</v>
      </c>
      <c r="F25" s="118">
        <v>0</v>
      </c>
      <c r="G25" s="102">
        <v>70400</v>
      </c>
    </row>
    <row r="26" ht="20.1" customHeight="1" spans="1:7">
      <c r="A26" s="99" t="s">
        <v>293</v>
      </c>
      <c r="B26" s="127" t="s">
        <v>280</v>
      </c>
      <c r="C26" s="139" t="s">
        <v>86</v>
      </c>
      <c r="D26" s="99" t="s">
        <v>303</v>
      </c>
      <c r="E26" s="117">
        <f t="shared" si="0"/>
        <v>40000</v>
      </c>
      <c r="F26" s="118">
        <v>0</v>
      </c>
      <c r="G26" s="102">
        <v>40000</v>
      </c>
    </row>
    <row r="27" ht="20.1" customHeight="1" spans="1:7">
      <c r="A27" s="99" t="s">
        <v>293</v>
      </c>
      <c r="B27" s="127" t="s">
        <v>304</v>
      </c>
      <c r="C27" s="139" t="s">
        <v>86</v>
      </c>
      <c r="D27" s="99" t="s">
        <v>305</v>
      </c>
      <c r="E27" s="117">
        <f t="shared" si="0"/>
        <v>10000</v>
      </c>
      <c r="F27" s="118">
        <v>0</v>
      </c>
      <c r="G27" s="102">
        <v>10000</v>
      </c>
    </row>
    <row r="28" ht="20.1" customHeight="1" spans="1:7">
      <c r="A28" s="99" t="s">
        <v>293</v>
      </c>
      <c r="B28" s="127" t="s">
        <v>93</v>
      </c>
      <c r="C28" s="139" t="s">
        <v>86</v>
      </c>
      <c r="D28" s="99" t="s">
        <v>306</v>
      </c>
      <c r="E28" s="117">
        <f t="shared" si="0"/>
        <v>117850</v>
      </c>
      <c r="F28" s="118">
        <v>0</v>
      </c>
      <c r="G28" s="102">
        <v>117850</v>
      </c>
    </row>
    <row r="29" ht="20.1" customHeight="1" spans="1:7">
      <c r="A29" s="99" t="s">
        <v>293</v>
      </c>
      <c r="B29" s="127" t="s">
        <v>288</v>
      </c>
      <c r="C29" s="139" t="s">
        <v>86</v>
      </c>
      <c r="D29" s="99" t="s">
        <v>307</v>
      </c>
      <c r="E29" s="117">
        <f t="shared" si="0"/>
        <v>150000</v>
      </c>
      <c r="F29" s="118">
        <v>0</v>
      </c>
      <c r="G29" s="102">
        <v>150000</v>
      </c>
    </row>
    <row r="30" ht="20.1" customHeight="1" spans="1:7">
      <c r="A30" s="99" t="s">
        <v>293</v>
      </c>
      <c r="B30" s="127" t="s">
        <v>308</v>
      </c>
      <c r="C30" s="139" t="s">
        <v>86</v>
      </c>
      <c r="D30" s="99" t="s">
        <v>309</v>
      </c>
      <c r="E30" s="117">
        <f t="shared" si="0"/>
        <v>15000</v>
      </c>
      <c r="F30" s="118">
        <v>0</v>
      </c>
      <c r="G30" s="102">
        <v>15000</v>
      </c>
    </row>
    <row r="31" ht="20.1" customHeight="1" spans="1:7">
      <c r="A31" s="99" t="s">
        <v>293</v>
      </c>
      <c r="B31" s="127" t="s">
        <v>310</v>
      </c>
      <c r="C31" s="139" t="s">
        <v>86</v>
      </c>
      <c r="D31" s="99" t="s">
        <v>311</v>
      </c>
      <c r="E31" s="117">
        <f t="shared" si="0"/>
        <v>50800</v>
      </c>
      <c r="F31" s="118">
        <v>0</v>
      </c>
      <c r="G31" s="102">
        <v>50800</v>
      </c>
    </row>
    <row r="32" ht="20.1" customHeight="1" spans="1:7">
      <c r="A32" s="99" t="s">
        <v>293</v>
      </c>
      <c r="B32" s="127" t="s">
        <v>312</v>
      </c>
      <c r="C32" s="139" t="s">
        <v>86</v>
      </c>
      <c r="D32" s="99" t="s">
        <v>313</v>
      </c>
      <c r="E32" s="117">
        <f t="shared" si="0"/>
        <v>4750</v>
      </c>
      <c r="F32" s="118">
        <v>0</v>
      </c>
      <c r="G32" s="102">
        <v>4750</v>
      </c>
    </row>
    <row r="33" ht="20.1" customHeight="1" spans="1:7">
      <c r="A33" s="99" t="s">
        <v>293</v>
      </c>
      <c r="B33" s="127" t="s">
        <v>314</v>
      </c>
      <c r="C33" s="139" t="s">
        <v>86</v>
      </c>
      <c r="D33" s="99" t="s">
        <v>315</v>
      </c>
      <c r="E33" s="117">
        <f t="shared" si="0"/>
        <v>10000</v>
      </c>
      <c r="F33" s="118">
        <v>0</v>
      </c>
      <c r="G33" s="102">
        <v>10000</v>
      </c>
    </row>
    <row r="34" ht="20.1" customHeight="1" spans="1:7">
      <c r="A34" s="99" t="s">
        <v>293</v>
      </c>
      <c r="B34" s="127" t="s">
        <v>316</v>
      </c>
      <c r="C34" s="139" t="s">
        <v>86</v>
      </c>
      <c r="D34" s="99" t="s">
        <v>317</v>
      </c>
      <c r="E34" s="117">
        <f t="shared" si="0"/>
        <v>161400</v>
      </c>
      <c r="F34" s="118">
        <v>0</v>
      </c>
      <c r="G34" s="102">
        <v>161400</v>
      </c>
    </row>
    <row r="35" ht="20.1" customHeight="1" spans="1:7">
      <c r="A35" s="99" t="s">
        <v>293</v>
      </c>
      <c r="B35" s="127" t="s">
        <v>318</v>
      </c>
      <c r="C35" s="139" t="s">
        <v>86</v>
      </c>
      <c r="D35" s="99" t="s">
        <v>319</v>
      </c>
      <c r="E35" s="117">
        <f t="shared" si="0"/>
        <v>34791.26</v>
      </c>
      <c r="F35" s="118">
        <v>0</v>
      </c>
      <c r="G35" s="102">
        <v>34791.26</v>
      </c>
    </row>
    <row r="36" ht="20.1" customHeight="1" spans="1:7">
      <c r="A36" s="99" t="s">
        <v>293</v>
      </c>
      <c r="B36" s="127" t="s">
        <v>320</v>
      </c>
      <c r="C36" s="139" t="s">
        <v>86</v>
      </c>
      <c r="D36" s="99" t="s">
        <v>321</v>
      </c>
      <c r="E36" s="117">
        <f t="shared" si="0"/>
        <v>57985.44</v>
      </c>
      <c r="F36" s="118">
        <v>0</v>
      </c>
      <c r="G36" s="102">
        <v>57985.44</v>
      </c>
    </row>
    <row r="37" ht="20.1" customHeight="1" spans="1:7">
      <c r="A37" s="99" t="s">
        <v>293</v>
      </c>
      <c r="B37" s="127" t="s">
        <v>322</v>
      </c>
      <c r="C37" s="139" t="s">
        <v>86</v>
      </c>
      <c r="D37" s="99" t="s">
        <v>323</v>
      </c>
      <c r="E37" s="117">
        <f t="shared" si="0"/>
        <v>5000</v>
      </c>
      <c r="F37" s="118">
        <v>0</v>
      </c>
      <c r="G37" s="102">
        <v>5000</v>
      </c>
    </row>
    <row r="38" ht="20.1" customHeight="1" spans="1:7">
      <c r="A38" s="99" t="s">
        <v>293</v>
      </c>
      <c r="B38" s="127" t="s">
        <v>170</v>
      </c>
      <c r="C38" s="139" t="s">
        <v>86</v>
      </c>
      <c r="D38" s="99" t="s">
        <v>324</v>
      </c>
      <c r="E38" s="117">
        <f t="shared" si="0"/>
        <v>26000</v>
      </c>
      <c r="F38" s="118">
        <v>0</v>
      </c>
      <c r="G38" s="102">
        <v>26000</v>
      </c>
    </row>
    <row r="39" ht="20.1" customHeight="1" spans="1:7">
      <c r="A39" s="99" t="s">
        <v>325</v>
      </c>
      <c r="B39" s="127" t="s">
        <v>4</v>
      </c>
      <c r="C39" s="139" t="s">
        <v>4</v>
      </c>
      <c r="D39" s="99" t="s">
        <v>167</v>
      </c>
      <c r="E39" s="117">
        <f t="shared" si="0"/>
        <v>577842</v>
      </c>
      <c r="F39" s="118">
        <v>577842</v>
      </c>
      <c r="G39" s="102">
        <v>0</v>
      </c>
    </row>
    <row r="40" ht="20.1" customHeight="1" spans="1:7">
      <c r="A40" s="99" t="s">
        <v>326</v>
      </c>
      <c r="B40" s="127" t="s">
        <v>90</v>
      </c>
      <c r="C40" s="139" t="s">
        <v>86</v>
      </c>
      <c r="D40" s="99" t="s">
        <v>327</v>
      </c>
      <c r="E40" s="117">
        <f t="shared" si="0"/>
        <v>74592</v>
      </c>
      <c r="F40" s="118">
        <v>74592</v>
      </c>
      <c r="G40" s="102">
        <v>0</v>
      </c>
    </row>
    <row r="41" ht="20.1" customHeight="1" spans="1:7">
      <c r="A41" s="99" t="s">
        <v>326</v>
      </c>
      <c r="B41" s="127" t="s">
        <v>170</v>
      </c>
      <c r="C41" s="139" t="s">
        <v>86</v>
      </c>
      <c r="D41" s="99" t="s">
        <v>328</v>
      </c>
      <c r="E41" s="117">
        <f t="shared" si="0"/>
        <v>503250</v>
      </c>
      <c r="F41" s="118">
        <v>503250</v>
      </c>
      <c r="G41" s="102">
        <v>0</v>
      </c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393750011920929" bottom="0.393750011920929" header="0" footer="0"/>
  <pageSetup paperSize="9" scale="70" fitToHeight="1000" orientation="portrait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F9"/>
  <sheetViews>
    <sheetView showGridLines="0" showZeros="0" workbookViewId="0">
      <selection activeCell="A1" sqref="A1"/>
    </sheetView>
  </sheetViews>
  <sheetFormatPr defaultColWidth="9" defaultRowHeight="10.8" outlineLevelCol="5"/>
  <cols>
    <col min="1" max="3" width="5.66666666666667" customWidth="1"/>
    <col min="4" max="4" width="17" customWidth="1"/>
    <col min="5" max="5" width="92.3333333333333" customWidth="1"/>
    <col min="6" max="6" width="30.5" customWidth="1"/>
  </cols>
  <sheetData>
    <row r="1" ht="20.1" customHeight="1" spans="1:6">
      <c r="A1" s="74"/>
      <c r="B1" s="75"/>
      <c r="C1" s="75"/>
      <c r="D1" s="75"/>
      <c r="E1" s="75"/>
      <c r="F1" s="76" t="s">
        <v>329</v>
      </c>
    </row>
    <row r="2" ht="20.1" customHeight="1" spans="1:6">
      <c r="A2" s="77" t="s">
        <v>330</v>
      </c>
      <c r="B2" s="77"/>
      <c r="C2" s="77"/>
      <c r="D2" s="77"/>
      <c r="E2" s="77"/>
      <c r="F2" s="77"/>
    </row>
    <row r="3" ht="20.1" customHeight="1" spans="1:6">
      <c r="A3" s="124" t="s">
        <v>3</v>
      </c>
      <c r="B3" s="124"/>
      <c r="C3" s="124"/>
      <c r="D3" s="124"/>
      <c r="E3" s="124"/>
      <c r="F3" s="80" t="s">
        <v>5</v>
      </c>
    </row>
    <row r="4" ht="20.1" customHeight="1" spans="1:6">
      <c r="A4" s="86" t="s">
        <v>67</v>
      </c>
      <c r="B4" s="87"/>
      <c r="C4" s="88"/>
      <c r="D4" s="125" t="s">
        <v>68</v>
      </c>
      <c r="E4" s="106" t="s">
        <v>331</v>
      </c>
      <c r="F4" s="85" t="s">
        <v>70</v>
      </c>
    </row>
    <row r="5" ht="20.1" customHeight="1" spans="1:6">
      <c r="A5" s="92" t="s">
        <v>77</v>
      </c>
      <c r="B5" s="93" t="s">
        <v>78</v>
      </c>
      <c r="C5" s="94" t="s">
        <v>79</v>
      </c>
      <c r="D5" s="126"/>
      <c r="E5" s="106"/>
      <c r="F5" s="98"/>
    </row>
    <row r="6" ht="20.1" customHeight="1" spans="1:6">
      <c r="A6" s="127" t="s">
        <v>4</v>
      </c>
      <c r="B6" s="127" t="s">
        <v>4</v>
      </c>
      <c r="C6" s="127" t="s">
        <v>4</v>
      </c>
      <c r="D6" s="128" t="s">
        <v>4</v>
      </c>
      <c r="E6" s="128" t="s">
        <v>57</v>
      </c>
      <c r="F6" s="129">
        <v>57000</v>
      </c>
    </row>
    <row r="7" ht="20.1" customHeight="1" spans="1:6">
      <c r="A7" s="127" t="s">
        <v>4</v>
      </c>
      <c r="B7" s="127" t="s">
        <v>4</v>
      </c>
      <c r="C7" s="127" t="s">
        <v>4</v>
      </c>
      <c r="D7" s="128" t="s">
        <v>81</v>
      </c>
      <c r="E7" s="128" t="s">
        <v>0</v>
      </c>
      <c r="F7" s="129">
        <v>57000</v>
      </c>
    </row>
    <row r="8" ht="20.1" customHeight="1" spans="1:6">
      <c r="A8" s="127" t="s">
        <v>83</v>
      </c>
      <c r="B8" s="127" t="s">
        <v>84</v>
      </c>
      <c r="C8" s="127" t="s">
        <v>84</v>
      </c>
      <c r="D8" s="128" t="s">
        <v>86</v>
      </c>
      <c r="E8" s="128" t="s">
        <v>332</v>
      </c>
      <c r="F8" s="129">
        <v>27000</v>
      </c>
    </row>
    <row r="9" ht="20.1" customHeight="1" spans="1:6">
      <c r="A9" s="127" t="s">
        <v>83</v>
      </c>
      <c r="B9" s="127" t="s">
        <v>84</v>
      </c>
      <c r="C9" s="127" t="s">
        <v>84</v>
      </c>
      <c r="D9" s="128" t="s">
        <v>86</v>
      </c>
      <c r="E9" s="128" t="s">
        <v>333</v>
      </c>
      <c r="F9" s="129">
        <v>30000</v>
      </c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393750011920929" right="0.393750011920929" top="0.393750011920929" bottom="0.393750011920929" header="0" footer="0"/>
  <pageSetup paperSize="9" scale="73" fitToHeight="1000" orientation="portrait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9"/>
  <sheetViews>
    <sheetView showGridLines="0" showZeros="0" workbookViewId="0">
      <selection activeCell="A1" sqref="A1"/>
    </sheetView>
  </sheetViews>
  <sheetFormatPr defaultColWidth="9" defaultRowHeight="10.8" outlineLevelCol="7"/>
  <cols>
    <col min="1" max="1" width="15.5" customWidth="1"/>
    <col min="2" max="2" width="65.3333333333333" customWidth="1"/>
    <col min="3" max="8" width="18" customWidth="1"/>
  </cols>
  <sheetData>
    <row r="1" ht="20.1" customHeight="1" spans="1:8">
      <c r="A1" s="103"/>
      <c r="B1" s="103"/>
      <c r="C1" s="103"/>
      <c r="D1" s="103"/>
      <c r="E1" s="104"/>
      <c r="F1" s="103"/>
      <c r="G1" s="103"/>
      <c r="H1" s="80" t="s">
        <v>334</v>
      </c>
    </row>
    <row r="2" ht="25.5" customHeight="1" spans="1:8">
      <c r="A2" s="77" t="s">
        <v>335</v>
      </c>
      <c r="B2" s="77"/>
      <c r="C2" s="77"/>
      <c r="D2" s="77"/>
      <c r="E2" s="77"/>
      <c r="F2" s="77"/>
      <c r="G2" s="77"/>
      <c r="H2" s="77"/>
    </row>
    <row r="3" ht="20.1" customHeight="1" spans="1:8">
      <c r="A3" s="78" t="s">
        <v>3</v>
      </c>
      <c r="B3" s="78"/>
      <c r="C3" s="105"/>
      <c r="D3" s="105"/>
      <c r="E3" s="105"/>
      <c r="F3" s="105"/>
      <c r="G3" s="105"/>
      <c r="H3" s="80" t="s">
        <v>5</v>
      </c>
    </row>
    <row r="4" ht="20.1" customHeight="1" spans="1:8">
      <c r="A4" s="90" t="s">
        <v>336</v>
      </c>
      <c r="B4" s="90" t="s">
        <v>174</v>
      </c>
      <c r="C4" s="85" t="s">
        <v>337</v>
      </c>
      <c r="D4" s="85"/>
      <c r="E4" s="98"/>
      <c r="F4" s="98"/>
      <c r="G4" s="98"/>
      <c r="H4" s="85"/>
    </row>
    <row r="5" ht="20.1" customHeight="1" spans="1:8">
      <c r="A5" s="106"/>
      <c r="B5" s="106"/>
      <c r="C5" s="107" t="s">
        <v>57</v>
      </c>
      <c r="D5" s="90" t="s">
        <v>209</v>
      </c>
      <c r="E5" s="121" t="s">
        <v>338</v>
      </c>
      <c r="F5" s="122"/>
      <c r="G5" s="123"/>
      <c r="H5" s="111" t="s">
        <v>214</v>
      </c>
    </row>
    <row r="6" ht="33.75" customHeight="1" spans="1:8">
      <c r="A6" s="96"/>
      <c r="B6" s="96"/>
      <c r="C6" s="112"/>
      <c r="D6" s="97"/>
      <c r="E6" s="113" t="s">
        <v>72</v>
      </c>
      <c r="F6" s="114" t="s">
        <v>339</v>
      </c>
      <c r="G6" s="115" t="s">
        <v>340</v>
      </c>
      <c r="H6" s="116"/>
    </row>
    <row r="7" ht="20.1" customHeight="1" spans="1:8">
      <c r="A7" s="99" t="s">
        <v>4</v>
      </c>
      <c r="B7" s="99" t="s">
        <v>57</v>
      </c>
      <c r="C7" s="117">
        <f>SUM(D7,F7:H7)</f>
        <v>4750</v>
      </c>
      <c r="D7" s="118">
        <v>0</v>
      </c>
      <c r="E7" s="118">
        <f>SUM(F7:G7)</f>
        <v>0</v>
      </c>
      <c r="F7" s="118">
        <v>0</v>
      </c>
      <c r="G7" s="119">
        <v>0</v>
      </c>
      <c r="H7" s="120">
        <v>4750</v>
      </c>
    </row>
    <row r="8" ht="20.1" customHeight="1" spans="1:8">
      <c r="A8" s="99" t="s">
        <v>4</v>
      </c>
      <c r="B8" s="99" t="s">
        <v>80</v>
      </c>
      <c r="C8" s="117">
        <f>SUM(D8,F8:H8)</f>
        <v>4750</v>
      </c>
      <c r="D8" s="118">
        <v>0</v>
      </c>
      <c r="E8" s="118">
        <f>SUM(F8:G8)</f>
        <v>0</v>
      </c>
      <c r="F8" s="118">
        <v>0</v>
      </c>
      <c r="G8" s="119">
        <v>0</v>
      </c>
      <c r="H8" s="120">
        <v>4750</v>
      </c>
    </row>
    <row r="9" ht="20.1" customHeight="1" spans="1:8">
      <c r="A9" s="99" t="s">
        <v>81</v>
      </c>
      <c r="B9" s="99" t="s">
        <v>82</v>
      </c>
      <c r="C9" s="117">
        <f>SUM(D9,F9:H9)</f>
        <v>4750</v>
      </c>
      <c r="D9" s="118">
        <v>0</v>
      </c>
      <c r="E9" s="118">
        <f>SUM(F9:G9)</f>
        <v>0</v>
      </c>
      <c r="F9" s="118">
        <v>0</v>
      </c>
      <c r="G9" s="119">
        <v>0</v>
      </c>
      <c r="H9" s="120">
        <v>4750</v>
      </c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393750011920929" bottom="0.393750011920929" header="0" footer="0"/>
  <pageSetup paperSize="9" fitToHeight="10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16"/>
  <sheetViews>
    <sheetView showGridLines="0" showZeros="0" workbookViewId="0">
      <selection activeCell="A1" sqref="A1"/>
    </sheetView>
  </sheetViews>
  <sheetFormatPr defaultColWidth="9" defaultRowHeight="10.8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74"/>
      <c r="B1" s="75"/>
      <c r="C1" s="75"/>
      <c r="D1" s="75"/>
      <c r="E1" s="75"/>
      <c r="F1" s="75"/>
      <c r="G1" s="75"/>
      <c r="H1" s="76" t="s">
        <v>341</v>
      </c>
    </row>
    <row r="2" ht="20.1" customHeight="1" spans="1:8">
      <c r="A2" s="77" t="s">
        <v>342</v>
      </c>
      <c r="B2" s="77"/>
      <c r="C2" s="77"/>
      <c r="D2" s="77"/>
      <c r="E2" s="77"/>
      <c r="F2" s="77"/>
      <c r="G2" s="77"/>
      <c r="H2" s="77"/>
    </row>
    <row r="3" ht="20.1" customHeight="1" spans="1:8">
      <c r="A3" s="78" t="s">
        <v>3</v>
      </c>
      <c r="B3" s="78"/>
      <c r="C3" s="78"/>
      <c r="D3" s="78"/>
      <c r="E3" s="78"/>
      <c r="F3" s="79"/>
      <c r="G3" s="79"/>
      <c r="H3" s="80" t="s">
        <v>5</v>
      </c>
    </row>
    <row r="4" ht="20.1" customHeight="1" spans="1:8">
      <c r="A4" s="81" t="s">
        <v>56</v>
      </c>
      <c r="B4" s="82"/>
      <c r="C4" s="82"/>
      <c r="D4" s="82"/>
      <c r="E4" s="83"/>
      <c r="F4" s="84" t="s">
        <v>343</v>
      </c>
      <c r="G4" s="85"/>
      <c r="H4" s="85"/>
    </row>
    <row r="5" ht="20.1" customHeight="1" spans="1:8">
      <c r="A5" s="86" t="s">
        <v>67</v>
      </c>
      <c r="B5" s="87"/>
      <c r="C5" s="88"/>
      <c r="D5" s="89" t="s">
        <v>68</v>
      </c>
      <c r="E5" s="90" t="s">
        <v>103</v>
      </c>
      <c r="F5" s="91" t="s">
        <v>57</v>
      </c>
      <c r="G5" s="91" t="s">
        <v>99</v>
      </c>
      <c r="H5" s="85" t="s">
        <v>100</v>
      </c>
    </row>
    <row r="6" ht="20.1" customHeight="1" spans="1:8">
      <c r="A6" s="92" t="s">
        <v>77</v>
      </c>
      <c r="B6" s="93" t="s">
        <v>78</v>
      </c>
      <c r="C6" s="94" t="s">
        <v>79</v>
      </c>
      <c r="D6" s="95"/>
      <c r="E6" s="96"/>
      <c r="F6" s="97"/>
      <c r="G6" s="97"/>
      <c r="H6" s="98"/>
    </row>
    <row r="7" ht="20.1" customHeight="1" spans="1:8">
      <c r="A7" s="99" t="s">
        <v>4</v>
      </c>
      <c r="B7" s="99" t="s">
        <v>4</v>
      </c>
      <c r="C7" s="99" t="s">
        <v>4</v>
      </c>
      <c r="D7" s="99" t="s">
        <v>4</v>
      </c>
      <c r="E7" s="99" t="s">
        <v>4</v>
      </c>
      <c r="F7" s="100">
        <f t="shared" ref="F7:F16" si="0">SUM(G7:H7)</f>
        <v>0</v>
      </c>
      <c r="G7" s="101" t="s">
        <v>4</v>
      </c>
      <c r="H7" s="102" t="s">
        <v>4</v>
      </c>
    </row>
    <row r="8" ht="20.1" customHeight="1" spans="1:8">
      <c r="A8" s="99" t="s">
        <v>4</v>
      </c>
      <c r="B8" s="99" t="s">
        <v>4</v>
      </c>
      <c r="C8" s="99" t="s">
        <v>4</v>
      </c>
      <c r="D8" s="99" t="s">
        <v>4</v>
      </c>
      <c r="E8" s="99" t="s">
        <v>4</v>
      </c>
      <c r="F8" s="100">
        <f t="shared" si="0"/>
        <v>0</v>
      </c>
      <c r="G8" s="101" t="s">
        <v>4</v>
      </c>
      <c r="H8" s="102" t="s">
        <v>4</v>
      </c>
    </row>
    <row r="9" ht="20.1" customHeight="1" spans="1:8">
      <c r="A9" s="99" t="s">
        <v>4</v>
      </c>
      <c r="B9" s="99" t="s">
        <v>4</v>
      </c>
      <c r="C9" s="99" t="s">
        <v>4</v>
      </c>
      <c r="D9" s="99" t="s">
        <v>4</v>
      </c>
      <c r="E9" s="99" t="s">
        <v>4</v>
      </c>
      <c r="F9" s="100">
        <f t="shared" si="0"/>
        <v>0</v>
      </c>
      <c r="G9" s="101" t="s">
        <v>4</v>
      </c>
      <c r="H9" s="102" t="s">
        <v>4</v>
      </c>
    </row>
    <row r="10" ht="20.1" customHeight="1" spans="1:8">
      <c r="A10" s="99" t="s">
        <v>4</v>
      </c>
      <c r="B10" s="99" t="s">
        <v>4</v>
      </c>
      <c r="C10" s="99" t="s">
        <v>4</v>
      </c>
      <c r="D10" s="99" t="s">
        <v>4</v>
      </c>
      <c r="E10" s="99" t="s">
        <v>4</v>
      </c>
      <c r="F10" s="100">
        <f t="shared" si="0"/>
        <v>0</v>
      </c>
      <c r="G10" s="101" t="s">
        <v>4</v>
      </c>
      <c r="H10" s="102" t="s">
        <v>4</v>
      </c>
    </row>
    <row r="11" ht="20.1" customHeight="1" spans="1:8">
      <c r="A11" s="99" t="s">
        <v>4</v>
      </c>
      <c r="B11" s="99" t="s">
        <v>4</v>
      </c>
      <c r="C11" s="99" t="s">
        <v>4</v>
      </c>
      <c r="D11" s="99" t="s">
        <v>4</v>
      </c>
      <c r="E11" s="99" t="s">
        <v>4</v>
      </c>
      <c r="F11" s="100">
        <f t="shared" si="0"/>
        <v>0</v>
      </c>
      <c r="G11" s="101" t="s">
        <v>4</v>
      </c>
      <c r="H11" s="102" t="s">
        <v>4</v>
      </c>
    </row>
    <row r="12" ht="20.1" customHeight="1" spans="1:8">
      <c r="A12" s="99" t="s">
        <v>4</v>
      </c>
      <c r="B12" s="99" t="s">
        <v>4</v>
      </c>
      <c r="C12" s="99" t="s">
        <v>4</v>
      </c>
      <c r="D12" s="99" t="s">
        <v>4</v>
      </c>
      <c r="E12" s="99" t="s">
        <v>4</v>
      </c>
      <c r="F12" s="100">
        <f t="shared" si="0"/>
        <v>0</v>
      </c>
      <c r="G12" s="101" t="s">
        <v>4</v>
      </c>
      <c r="H12" s="102" t="s">
        <v>4</v>
      </c>
    </row>
    <row r="13" ht="20.1" customHeight="1" spans="1:8">
      <c r="A13" s="99" t="s">
        <v>4</v>
      </c>
      <c r="B13" s="99" t="s">
        <v>4</v>
      </c>
      <c r="C13" s="99" t="s">
        <v>4</v>
      </c>
      <c r="D13" s="99" t="s">
        <v>4</v>
      </c>
      <c r="E13" s="99" t="s">
        <v>4</v>
      </c>
      <c r="F13" s="100">
        <f t="shared" si="0"/>
        <v>0</v>
      </c>
      <c r="G13" s="101" t="s">
        <v>4</v>
      </c>
      <c r="H13" s="102" t="s">
        <v>4</v>
      </c>
    </row>
    <row r="14" ht="20.1" customHeight="1" spans="1:8">
      <c r="A14" s="99" t="s">
        <v>4</v>
      </c>
      <c r="B14" s="99" t="s">
        <v>4</v>
      </c>
      <c r="C14" s="99" t="s">
        <v>4</v>
      </c>
      <c r="D14" s="99" t="s">
        <v>4</v>
      </c>
      <c r="E14" s="99" t="s">
        <v>4</v>
      </c>
      <c r="F14" s="100">
        <f t="shared" si="0"/>
        <v>0</v>
      </c>
      <c r="G14" s="101" t="s">
        <v>4</v>
      </c>
      <c r="H14" s="102" t="s">
        <v>4</v>
      </c>
    </row>
    <row r="15" ht="20.1" customHeight="1" spans="1:8">
      <c r="A15" s="99" t="s">
        <v>4</v>
      </c>
      <c r="B15" s="99" t="s">
        <v>4</v>
      </c>
      <c r="C15" s="99" t="s">
        <v>4</v>
      </c>
      <c r="D15" s="99" t="s">
        <v>4</v>
      </c>
      <c r="E15" s="99" t="s">
        <v>4</v>
      </c>
      <c r="F15" s="100">
        <f t="shared" si="0"/>
        <v>0</v>
      </c>
      <c r="G15" s="101" t="s">
        <v>4</v>
      </c>
      <c r="H15" s="102" t="s">
        <v>4</v>
      </c>
    </row>
    <row r="16" ht="20.1" customHeight="1" spans="1:8">
      <c r="A16" s="99" t="s">
        <v>4</v>
      </c>
      <c r="B16" s="99" t="s">
        <v>4</v>
      </c>
      <c r="C16" s="99" t="s">
        <v>4</v>
      </c>
      <c r="D16" s="99" t="s">
        <v>4</v>
      </c>
      <c r="E16" s="99" t="s">
        <v>4</v>
      </c>
      <c r="F16" s="100">
        <f t="shared" si="0"/>
        <v>0</v>
      </c>
      <c r="G16" s="101" t="s">
        <v>4</v>
      </c>
      <c r="H16" s="102" t="s">
        <v>4</v>
      </c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393750011920929" bottom="0.393750011920929" header="0" footer="0"/>
  <pageSetup paperSize="9" scale="10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16"/>
  <sheetViews>
    <sheetView showGridLines="0" showZeros="0" workbookViewId="0">
      <selection activeCell="A1" sqref="A1"/>
    </sheetView>
  </sheetViews>
  <sheetFormatPr defaultColWidth="9" defaultRowHeight="10.8" outlineLevelCol="7"/>
  <cols>
    <col min="1" max="1" width="15.5" customWidth="1"/>
    <col min="2" max="2" width="59.6666666666667" customWidth="1"/>
    <col min="3" max="3" width="19.8333333333333" customWidth="1"/>
    <col min="4" max="8" width="18" customWidth="1"/>
  </cols>
  <sheetData>
    <row r="1" ht="20.1" customHeight="1" spans="1:8">
      <c r="A1" s="103"/>
      <c r="B1" s="103"/>
      <c r="C1" s="103"/>
      <c r="D1" s="103"/>
      <c r="E1" s="104"/>
      <c r="F1" s="103"/>
      <c r="G1" s="103"/>
      <c r="H1" s="80" t="s">
        <v>344</v>
      </c>
    </row>
    <row r="2" ht="25.5" customHeight="1" spans="1:8">
      <c r="A2" s="77" t="s">
        <v>345</v>
      </c>
      <c r="B2" s="77"/>
      <c r="C2" s="77"/>
      <c r="D2" s="77"/>
      <c r="E2" s="77"/>
      <c r="F2" s="77"/>
      <c r="G2" s="77"/>
      <c r="H2" s="77"/>
    </row>
    <row r="3" ht="20.1" customHeight="1" spans="1:8">
      <c r="A3" s="78" t="s">
        <v>3</v>
      </c>
      <c r="B3" s="78"/>
      <c r="C3" s="105"/>
      <c r="D3" s="105"/>
      <c r="E3" s="105"/>
      <c r="F3" s="105"/>
      <c r="G3" s="105"/>
      <c r="H3" s="80" t="s">
        <v>5</v>
      </c>
    </row>
    <row r="4" ht="20.1" customHeight="1" spans="1:8">
      <c r="A4" s="90" t="s">
        <v>336</v>
      </c>
      <c r="B4" s="90" t="s">
        <v>174</v>
      </c>
      <c r="C4" s="85" t="s">
        <v>337</v>
      </c>
      <c r="D4" s="85"/>
      <c r="E4" s="98"/>
      <c r="F4" s="98"/>
      <c r="G4" s="98"/>
      <c r="H4" s="85"/>
    </row>
    <row r="5" ht="20.1" customHeight="1" spans="1:8">
      <c r="A5" s="106"/>
      <c r="B5" s="106"/>
      <c r="C5" s="107" t="s">
        <v>57</v>
      </c>
      <c r="D5" s="90" t="s">
        <v>209</v>
      </c>
      <c r="E5" s="108" t="s">
        <v>338</v>
      </c>
      <c r="F5" s="109"/>
      <c r="G5" s="110"/>
      <c r="H5" s="111" t="s">
        <v>214</v>
      </c>
    </row>
    <row r="6" ht="33.75" customHeight="1" spans="1:8">
      <c r="A6" s="96"/>
      <c r="B6" s="96"/>
      <c r="C6" s="112"/>
      <c r="D6" s="97"/>
      <c r="E6" s="113" t="s">
        <v>72</v>
      </c>
      <c r="F6" s="114" t="s">
        <v>339</v>
      </c>
      <c r="G6" s="115" t="s">
        <v>340</v>
      </c>
      <c r="H6" s="116"/>
    </row>
    <row r="7" ht="20.1" customHeight="1" spans="1:8">
      <c r="A7" s="99" t="s">
        <v>4</v>
      </c>
      <c r="B7" s="99" t="s">
        <v>4</v>
      </c>
      <c r="C7" s="117">
        <f t="shared" ref="C7:C16" si="0">SUM(D7,F7:H7)</f>
        <v>0</v>
      </c>
      <c r="D7" s="118" t="s">
        <v>4</v>
      </c>
      <c r="E7" s="118">
        <f t="shared" ref="E7:E16" si="1">SUM(F7:G7)</f>
        <v>0</v>
      </c>
      <c r="F7" s="118" t="s">
        <v>4</v>
      </c>
      <c r="G7" s="119" t="s">
        <v>4</v>
      </c>
      <c r="H7" s="120" t="s">
        <v>4</v>
      </c>
    </row>
    <row r="8" ht="20.1" customHeight="1" spans="1:8">
      <c r="A8" s="99" t="s">
        <v>4</v>
      </c>
      <c r="B8" s="99" t="s">
        <v>4</v>
      </c>
      <c r="C8" s="117">
        <f t="shared" si="0"/>
        <v>0</v>
      </c>
      <c r="D8" s="118" t="s">
        <v>4</v>
      </c>
      <c r="E8" s="118">
        <f t="shared" si="1"/>
        <v>0</v>
      </c>
      <c r="F8" s="118" t="s">
        <v>4</v>
      </c>
      <c r="G8" s="119" t="s">
        <v>4</v>
      </c>
      <c r="H8" s="120" t="s">
        <v>4</v>
      </c>
    </row>
    <row r="9" ht="20.1" customHeight="1" spans="1:8">
      <c r="A9" s="99" t="s">
        <v>4</v>
      </c>
      <c r="B9" s="99" t="s">
        <v>4</v>
      </c>
      <c r="C9" s="117">
        <f t="shared" si="0"/>
        <v>0</v>
      </c>
      <c r="D9" s="118" t="s">
        <v>4</v>
      </c>
      <c r="E9" s="118">
        <f t="shared" si="1"/>
        <v>0</v>
      </c>
      <c r="F9" s="118" t="s">
        <v>4</v>
      </c>
      <c r="G9" s="119" t="s">
        <v>4</v>
      </c>
      <c r="H9" s="120" t="s">
        <v>4</v>
      </c>
    </row>
    <row r="10" ht="20.1" customHeight="1" spans="1:8">
      <c r="A10" s="99" t="s">
        <v>4</v>
      </c>
      <c r="B10" s="99" t="s">
        <v>4</v>
      </c>
      <c r="C10" s="117">
        <f t="shared" si="0"/>
        <v>0</v>
      </c>
      <c r="D10" s="118" t="s">
        <v>4</v>
      </c>
      <c r="E10" s="118">
        <f t="shared" si="1"/>
        <v>0</v>
      </c>
      <c r="F10" s="118" t="s">
        <v>4</v>
      </c>
      <c r="G10" s="119" t="s">
        <v>4</v>
      </c>
      <c r="H10" s="120" t="s">
        <v>4</v>
      </c>
    </row>
    <row r="11" ht="20.1" customHeight="1" spans="1:8">
      <c r="A11" s="99" t="s">
        <v>4</v>
      </c>
      <c r="B11" s="99" t="s">
        <v>4</v>
      </c>
      <c r="C11" s="117">
        <f t="shared" si="0"/>
        <v>0</v>
      </c>
      <c r="D11" s="118" t="s">
        <v>4</v>
      </c>
      <c r="E11" s="118">
        <f t="shared" si="1"/>
        <v>0</v>
      </c>
      <c r="F11" s="118" t="s">
        <v>4</v>
      </c>
      <c r="G11" s="119" t="s">
        <v>4</v>
      </c>
      <c r="H11" s="120" t="s">
        <v>4</v>
      </c>
    </row>
    <row r="12" ht="20.1" customHeight="1" spans="1:8">
      <c r="A12" s="99" t="s">
        <v>4</v>
      </c>
      <c r="B12" s="99" t="s">
        <v>4</v>
      </c>
      <c r="C12" s="117">
        <f t="shared" si="0"/>
        <v>0</v>
      </c>
      <c r="D12" s="118" t="s">
        <v>4</v>
      </c>
      <c r="E12" s="118">
        <f t="shared" si="1"/>
        <v>0</v>
      </c>
      <c r="F12" s="118" t="s">
        <v>4</v>
      </c>
      <c r="G12" s="119" t="s">
        <v>4</v>
      </c>
      <c r="H12" s="120" t="s">
        <v>4</v>
      </c>
    </row>
    <row r="13" ht="20.1" customHeight="1" spans="1:8">
      <c r="A13" s="99" t="s">
        <v>4</v>
      </c>
      <c r="B13" s="99" t="s">
        <v>4</v>
      </c>
      <c r="C13" s="117">
        <f t="shared" si="0"/>
        <v>0</v>
      </c>
      <c r="D13" s="118" t="s">
        <v>4</v>
      </c>
      <c r="E13" s="118">
        <f t="shared" si="1"/>
        <v>0</v>
      </c>
      <c r="F13" s="118" t="s">
        <v>4</v>
      </c>
      <c r="G13" s="119" t="s">
        <v>4</v>
      </c>
      <c r="H13" s="120" t="s">
        <v>4</v>
      </c>
    </row>
    <row r="14" ht="20.1" customHeight="1" spans="1:8">
      <c r="A14" s="99" t="s">
        <v>4</v>
      </c>
      <c r="B14" s="99" t="s">
        <v>4</v>
      </c>
      <c r="C14" s="117">
        <f t="shared" si="0"/>
        <v>0</v>
      </c>
      <c r="D14" s="118" t="s">
        <v>4</v>
      </c>
      <c r="E14" s="118">
        <f t="shared" si="1"/>
        <v>0</v>
      </c>
      <c r="F14" s="118" t="s">
        <v>4</v>
      </c>
      <c r="G14" s="119" t="s">
        <v>4</v>
      </c>
      <c r="H14" s="120" t="s">
        <v>4</v>
      </c>
    </row>
    <row r="15" ht="20.1" customHeight="1" spans="1:8">
      <c r="A15" s="99" t="s">
        <v>4</v>
      </c>
      <c r="B15" s="99" t="s">
        <v>4</v>
      </c>
      <c r="C15" s="117">
        <f t="shared" si="0"/>
        <v>0</v>
      </c>
      <c r="D15" s="118" t="s">
        <v>4</v>
      </c>
      <c r="E15" s="118">
        <f t="shared" si="1"/>
        <v>0</v>
      </c>
      <c r="F15" s="118" t="s">
        <v>4</v>
      </c>
      <c r="G15" s="119" t="s">
        <v>4</v>
      </c>
      <c r="H15" s="120" t="s">
        <v>4</v>
      </c>
    </row>
    <row r="16" ht="20.1" customHeight="1" spans="1:8">
      <c r="A16" s="99" t="s">
        <v>4</v>
      </c>
      <c r="B16" s="99" t="s">
        <v>4</v>
      </c>
      <c r="C16" s="117">
        <f t="shared" si="0"/>
        <v>0</v>
      </c>
      <c r="D16" s="118" t="s">
        <v>4</v>
      </c>
      <c r="E16" s="118">
        <f t="shared" si="1"/>
        <v>0</v>
      </c>
      <c r="F16" s="118" t="s">
        <v>4</v>
      </c>
      <c r="G16" s="119" t="s">
        <v>4</v>
      </c>
      <c r="H16" s="120" t="s">
        <v>4</v>
      </c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393750011920929" bottom="0.393750011920929" header="0" footer="0"/>
  <pageSetup paperSize="9" fitToHeight="1000" orientation="landscape" errors="blank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16"/>
  <sheetViews>
    <sheetView showGridLines="0" showZeros="0" workbookViewId="0">
      <selection activeCell="A1" sqref="A1"/>
    </sheetView>
  </sheetViews>
  <sheetFormatPr defaultColWidth="9" defaultRowHeight="10.8" outlineLevelCol="7"/>
  <cols>
    <col min="1" max="3" width="5.66666666666667" customWidth="1"/>
    <col min="4" max="4" width="17" customWidth="1"/>
    <col min="5" max="5" width="92.3333333333333" customWidth="1"/>
    <col min="6" max="6" width="18.1666666666667" customWidth="1"/>
    <col min="7" max="7" width="20.5" customWidth="1"/>
    <col min="8" max="8" width="18.1666666666667" customWidth="1"/>
  </cols>
  <sheetData>
    <row r="1" ht="20.1" customHeight="1" spans="1:8">
      <c r="A1" s="74"/>
      <c r="B1" s="75"/>
      <c r="C1" s="75"/>
      <c r="D1" s="75"/>
      <c r="E1" s="75"/>
      <c r="F1" s="75"/>
      <c r="G1" s="75"/>
      <c r="H1" s="76" t="s">
        <v>346</v>
      </c>
    </row>
    <row r="2" ht="20.1" customHeight="1" spans="1:8">
      <c r="A2" s="77" t="s">
        <v>347</v>
      </c>
      <c r="B2" s="77"/>
      <c r="C2" s="77"/>
      <c r="D2" s="77"/>
      <c r="E2" s="77"/>
      <c r="F2" s="77"/>
      <c r="G2" s="77"/>
      <c r="H2" s="77"/>
    </row>
    <row r="3" ht="20.1" customHeight="1" spans="1:8">
      <c r="A3" s="78" t="s">
        <v>3</v>
      </c>
      <c r="B3" s="78"/>
      <c r="C3" s="78"/>
      <c r="D3" s="78"/>
      <c r="E3" s="78"/>
      <c r="F3" s="79"/>
      <c r="G3" s="79"/>
      <c r="H3" s="80" t="s">
        <v>5</v>
      </c>
    </row>
    <row r="4" ht="20.1" customHeight="1" spans="1:8">
      <c r="A4" s="81" t="s">
        <v>56</v>
      </c>
      <c r="B4" s="82"/>
      <c r="C4" s="82"/>
      <c r="D4" s="82"/>
      <c r="E4" s="83"/>
      <c r="F4" s="84" t="s">
        <v>348</v>
      </c>
      <c r="G4" s="85"/>
      <c r="H4" s="85"/>
    </row>
    <row r="5" ht="20.1" customHeight="1" spans="1:8">
      <c r="A5" s="86" t="s">
        <v>67</v>
      </c>
      <c r="B5" s="87"/>
      <c r="C5" s="88"/>
      <c r="D5" s="89" t="s">
        <v>68</v>
      </c>
      <c r="E5" s="90" t="s">
        <v>103</v>
      </c>
      <c r="F5" s="91" t="s">
        <v>57</v>
      </c>
      <c r="G5" s="91" t="s">
        <v>99</v>
      </c>
      <c r="H5" s="85" t="s">
        <v>100</v>
      </c>
    </row>
    <row r="6" ht="20.1" customHeight="1" spans="1:8">
      <c r="A6" s="92" t="s">
        <v>77</v>
      </c>
      <c r="B6" s="93" t="s">
        <v>78</v>
      </c>
      <c r="C6" s="94" t="s">
        <v>79</v>
      </c>
      <c r="D6" s="95"/>
      <c r="E6" s="96"/>
      <c r="F6" s="97"/>
      <c r="G6" s="97"/>
      <c r="H6" s="98"/>
    </row>
    <row r="7" ht="20.1" customHeight="1" spans="1:8">
      <c r="A7" s="99" t="s">
        <v>4</v>
      </c>
      <c r="B7" s="99" t="s">
        <v>4</v>
      </c>
      <c r="C7" s="99" t="s">
        <v>4</v>
      </c>
      <c r="D7" s="99" t="s">
        <v>4</v>
      </c>
      <c r="E7" s="99" t="s">
        <v>4</v>
      </c>
      <c r="F7" s="100">
        <f t="shared" ref="F7:F16" si="0">SUM(G7:H7)</f>
        <v>0</v>
      </c>
      <c r="G7" s="101" t="s">
        <v>4</v>
      </c>
      <c r="H7" s="102" t="s">
        <v>4</v>
      </c>
    </row>
    <row r="8" ht="20.1" customHeight="1" spans="1:8">
      <c r="A8" s="99" t="s">
        <v>4</v>
      </c>
      <c r="B8" s="99" t="s">
        <v>4</v>
      </c>
      <c r="C8" s="99" t="s">
        <v>4</v>
      </c>
      <c r="D8" s="99" t="s">
        <v>4</v>
      </c>
      <c r="E8" s="99" t="s">
        <v>4</v>
      </c>
      <c r="F8" s="100">
        <f t="shared" si="0"/>
        <v>0</v>
      </c>
      <c r="G8" s="101" t="s">
        <v>4</v>
      </c>
      <c r="H8" s="102" t="s">
        <v>4</v>
      </c>
    </row>
    <row r="9" ht="20.1" customHeight="1" spans="1:8">
      <c r="A9" s="99" t="s">
        <v>4</v>
      </c>
      <c r="B9" s="99" t="s">
        <v>4</v>
      </c>
      <c r="C9" s="99" t="s">
        <v>4</v>
      </c>
      <c r="D9" s="99" t="s">
        <v>4</v>
      </c>
      <c r="E9" s="99" t="s">
        <v>4</v>
      </c>
      <c r="F9" s="100">
        <f t="shared" si="0"/>
        <v>0</v>
      </c>
      <c r="G9" s="101" t="s">
        <v>4</v>
      </c>
      <c r="H9" s="102" t="s">
        <v>4</v>
      </c>
    </row>
    <row r="10" ht="20.1" customHeight="1" spans="1:8">
      <c r="A10" s="99" t="s">
        <v>4</v>
      </c>
      <c r="B10" s="99" t="s">
        <v>4</v>
      </c>
      <c r="C10" s="99" t="s">
        <v>4</v>
      </c>
      <c r="D10" s="99" t="s">
        <v>4</v>
      </c>
      <c r="E10" s="99" t="s">
        <v>4</v>
      </c>
      <c r="F10" s="100">
        <f t="shared" si="0"/>
        <v>0</v>
      </c>
      <c r="G10" s="101" t="s">
        <v>4</v>
      </c>
      <c r="H10" s="102" t="s">
        <v>4</v>
      </c>
    </row>
    <row r="11" ht="20.1" customHeight="1" spans="1:8">
      <c r="A11" s="99" t="s">
        <v>4</v>
      </c>
      <c r="B11" s="99" t="s">
        <v>4</v>
      </c>
      <c r="C11" s="99" t="s">
        <v>4</v>
      </c>
      <c r="D11" s="99" t="s">
        <v>4</v>
      </c>
      <c r="E11" s="99" t="s">
        <v>4</v>
      </c>
      <c r="F11" s="100">
        <f t="shared" si="0"/>
        <v>0</v>
      </c>
      <c r="G11" s="101" t="s">
        <v>4</v>
      </c>
      <c r="H11" s="102" t="s">
        <v>4</v>
      </c>
    </row>
    <row r="12" ht="20.1" customHeight="1" spans="1:8">
      <c r="A12" s="99" t="s">
        <v>4</v>
      </c>
      <c r="B12" s="99" t="s">
        <v>4</v>
      </c>
      <c r="C12" s="99" t="s">
        <v>4</v>
      </c>
      <c r="D12" s="99" t="s">
        <v>4</v>
      </c>
      <c r="E12" s="99" t="s">
        <v>4</v>
      </c>
      <c r="F12" s="100">
        <f t="shared" si="0"/>
        <v>0</v>
      </c>
      <c r="G12" s="101" t="s">
        <v>4</v>
      </c>
      <c r="H12" s="102" t="s">
        <v>4</v>
      </c>
    </row>
    <row r="13" ht="20.1" customHeight="1" spans="1:8">
      <c r="A13" s="99" t="s">
        <v>4</v>
      </c>
      <c r="B13" s="99" t="s">
        <v>4</v>
      </c>
      <c r="C13" s="99" t="s">
        <v>4</v>
      </c>
      <c r="D13" s="99" t="s">
        <v>4</v>
      </c>
      <c r="E13" s="99" t="s">
        <v>4</v>
      </c>
      <c r="F13" s="100">
        <f t="shared" si="0"/>
        <v>0</v>
      </c>
      <c r="G13" s="101" t="s">
        <v>4</v>
      </c>
      <c r="H13" s="102" t="s">
        <v>4</v>
      </c>
    </row>
    <row r="14" ht="20.1" customHeight="1" spans="1:8">
      <c r="A14" s="99" t="s">
        <v>4</v>
      </c>
      <c r="B14" s="99" t="s">
        <v>4</v>
      </c>
      <c r="C14" s="99" t="s">
        <v>4</v>
      </c>
      <c r="D14" s="99" t="s">
        <v>4</v>
      </c>
      <c r="E14" s="99" t="s">
        <v>4</v>
      </c>
      <c r="F14" s="100">
        <f t="shared" si="0"/>
        <v>0</v>
      </c>
      <c r="G14" s="101" t="s">
        <v>4</v>
      </c>
      <c r="H14" s="102" t="s">
        <v>4</v>
      </c>
    </row>
    <row r="15" ht="20.1" customHeight="1" spans="1:8">
      <c r="A15" s="99" t="s">
        <v>4</v>
      </c>
      <c r="B15" s="99" t="s">
        <v>4</v>
      </c>
      <c r="C15" s="99" t="s">
        <v>4</v>
      </c>
      <c r="D15" s="99" t="s">
        <v>4</v>
      </c>
      <c r="E15" s="99" t="s">
        <v>4</v>
      </c>
      <c r="F15" s="100">
        <f t="shared" si="0"/>
        <v>0</v>
      </c>
      <c r="G15" s="101" t="s">
        <v>4</v>
      </c>
      <c r="H15" s="102" t="s">
        <v>4</v>
      </c>
    </row>
    <row r="16" ht="20.1" customHeight="1" spans="1:8">
      <c r="A16" s="99" t="s">
        <v>4</v>
      </c>
      <c r="B16" s="99" t="s">
        <v>4</v>
      </c>
      <c r="C16" s="99" t="s">
        <v>4</v>
      </c>
      <c r="D16" s="99" t="s">
        <v>4</v>
      </c>
      <c r="E16" s="99" t="s">
        <v>4</v>
      </c>
      <c r="F16" s="100">
        <f t="shared" si="0"/>
        <v>0</v>
      </c>
      <c r="G16" s="101" t="s">
        <v>4</v>
      </c>
      <c r="H16" s="102" t="s">
        <v>4</v>
      </c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393750011920929" bottom="0.393750011920929" header="0" footer="0"/>
  <pageSetup paperSize="9" scale="10" fitToHeight="1000" orientation="landscape" errors="blank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16"/>
  <sheetViews>
    <sheetView showGridLines="0" showZeros="0" workbookViewId="0">
      <selection activeCell="A1" sqref="A1"/>
    </sheetView>
  </sheetViews>
  <sheetFormatPr defaultColWidth="9" defaultRowHeight="10.8"/>
  <cols>
    <col min="1" max="1" width="12.1666666666667" customWidth="1"/>
    <col min="2" max="2" width="7.83333333333333" customWidth="1"/>
    <col min="3" max="3" width="15.3333333333333" customWidth="1"/>
    <col min="4" max="6" width="13.5" customWidth="1"/>
    <col min="7" max="7" width="48.5" customWidth="1"/>
    <col min="8" max="8" width="36.1666666666667" customWidth="1"/>
    <col min="9" max="9" width="26" customWidth="1"/>
    <col min="10" max="10" width="24.3333333333333" customWidth="1"/>
    <col min="11" max="11" width="41.8333333333333" customWidth="1"/>
    <col min="12" max="12" width="18.6666666666667" customWidth="1"/>
    <col min="13" max="13" width="24.3333333333333" customWidth="1"/>
  </cols>
  <sheetData>
    <row r="1" ht="13.8" spans="13:13">
      <c r="M1" s="71" t="s">
        <v>349</v>
      </c>
    </row>
    <row r="2" ht="20.4" spans="1:13">
      <c r="A2" s="50" t="s">
        <v>350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4.4" spans="1:13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18.75" customHeight="1" spans="1:13">
      <c r="A4" s="52" t="s">
        <v>351</v>
      </c>
      <c r="B4" s="53"/>
      <c r="C4" s="54"/>
      <c r="D4" s="52" t="s">
        <v>352</v>
      </c>
      <c r="E4" s="53" t="s">
        <v>352</v>
      </c>
      <c r="F4" s="54" t="s">
        <v>352</v>
      </c>
      <c r="G4" s="55" t="s">
        <v>353</v>
      </c>
      <c r="H4" s="56" t="s">
        <v>354</v>
      </c>
      <c r="I4" s="72" t="s">
        <v>354</v>
      </c>
      <c r="J4" s="72" t="s">
        <v>354</v>
      </c>
      <c r="K4" s="72" t="s">
        <v>354</v>
      </c>
      <c r="L4" s="72" t="s">
        <v>354</v>
      </c>
      <c r="M4" s="73" t="s">
        <v>354</v>
      </c>
    </row>
    <row r="5" ht="18.75" customHeight="1" spans="1:13">
      <c r="A5" s="57"/>
      <c r="B5" s="58"/>
      <c r="C5" s="59"/>
      <c r="D5" s="60" t="s">
        <v>352</v>
      </c>
      <c r="E5" s="61" t="s">
        <v>352</v>
      </c>
      <c r="F5" s="62" t="s">
        <v>352</v>
      </c>
      <c r="G5" s="63"/>
      <c r="H5" s="56" t="s">
        <v>355</v>
      </c>
      <c r="I5" s="73" t="s">
        <v>355</v>
      </c>
      <c r="J5" s="56" t="s">
        <v>356</v>
      </c>
      <c r="K5" s="73" t="s">
        <v>356</v>
      </c>
      <c r="L5" s="56" t="s">
        <v>357</v>
      </c>
      <c r="M5" s="73" t="s">
        <v>357</v>
      </c>
    </row>
    <row r="6" ht="18.75" customHeight="1" spans="1:13">
      <c r="A6" s="60"/>
      <c r="B6" s="61"/>
      <c r="C6" s="62"/>
      <c r="D6" s="64" t="s">
        <v>358</v>
      </c>
      <c r="E6" s="64" t="s">
        <v>359</v>
      </c>
      <c r="F6" s="64" t="s">
        <v>360</v>
      </c>
      <c r="G6" s="65"/>
      <c r="H6" s="64" t="s">
        <v>361</v>
      </c>
      <c r="I6" s="64" t="s">
        <v>362</v>
      </c>
      <c r="J6" s="64" t="s">
        <v>361</v>
      </c>
      <c r="K6" s="64" t="s">
        <v>362</v>
      </c>
      <c r="L6" s="64" t="s">
        <v>361</v>
      </c>
      <c r="M6" s="64" t="s">
        <v>362</v>
      </c>
    </row>
    <row r="7" ht="18.75" customHeight="1" spans="1:13">
      <c r="A7" s="66" t="s">
        <v>4</v>
      </c>
      <c r="B7" s="67"/>
      <c r="C7" s="68"/>
      <c r="D7" s="69" t="s">
        <v>4</v>
      </c>
      <c r="E7" s="69" t="s">
        <v>4</v>
      </c>
      <c r="F7" s="69" t="e">
        <f t="shared" ref="F7:F16" si="0">D7-E7</f>
        <v>#VALUE!</v>
      </c>
      <c r="G7" s="70" t="s">
        <v>4</v>
      </c>
      <c r="H7" s="70" t="s">
        <v>4</v>
      </c>
      <c r="I7" s="70" t="s">
        <v>4</v>
      </c>
      <c r="J7" s="70" t="s">
        <v>4</v>
      </c>
      <c r="K7" s="70" t="s">
        <v>4</v>
      </c>
      <c r="L7" s="70" t="s">
        <v>4</v>
      </c>
      <c r="M7" s="70" t="s">
        <v>4</v>
      </c>
    </row>
    <row r="8" ht="18.75" customHeight="1" spans="1:13">
      <c r="A8" s="66" t="s">
        <v>4</v>
      </c>
      <c r="B8" s="67"/>
      <c r="C8" s="68"/>
      <c r="D8" s="69" t="s">
        <v>4</v>
      </c>
      <c r="E8" s="69" t="s">
        <v>4</v>
      </c>
      <c r="F8" s="69" t="e">
        <f t="shared" si="0"/>
        <v>#VALUE!</v>
      </c>
      <c r="G8" s="70" t="s">
        <v>4</v>
      </c>
      <c r="H8" s="70" t="s">
        <v>4</v>
      </c>
      <c r="I8" s="70" t="s">
        <v>4</v>
      </c>
      <c r="J8" s="70" t="s">
        <v>4</v>
      </c>
      <c r="K8" s="70" t="s">
        <v>4</v>
      </c>
      <c r="L8" s="70" t="s">
        <v>4</v>
      </c>
      <c r="M8" s="70" t="s">
        <v>4</v>
      </c>
    </row>
    <row r="9" ht="18.75" customHeight="1" spans="1:13">
      <c r="A9" s="66" t="s">
        <v>4</v>
      </c>
      <c r="B9" s="67"/>
      <c r="C9" s="68"/>
      <c r="D9" s="69" t="s">
        <v>4</v>
      </c>
      <c r="E9" s="69" t="s">
        <v>4</v>
      </c>
      <c r="F9" s="69" t="e">
        <f t="shared" si="0"/>
        <v>#VALUE!</v>
      </c>
      <c r="G9" s="70" t="s">
        <v>4</v>
      </c>
      <c r="H9" s="70" t="s">
        <v>4</v>
      </c>
      <c r="I9" s="70" t="s">
        <v>4</v>
      </c>
      <c r="J9" s="70" t="s">
        <v>4</v>
      </c>
      <c r="K9" s="70" t="s">
        <v>4</v>
      </c>
      <c r="L9" s="70" t="s">
        <v>4</v>
      </c>
      <c r="M9" s="70" t="s">
        <v>4</v>
      </c>
    </row>
    <row r="10" ht="18.75" customHeight="1" spans="1:13">
      <c r="A10" s="66" t="s">
        <v>4</v>
      </c>
      <c r="B10" s="67"/>
      <c r="C10" s="68"/>
      <c r="D10" s="69" t="s">
        <v>4</v>
      </c>
      <c r="E10" s="69" t="s">
        <v>4</v>
      </c>
      <c r="F10" s="69" t="e">
        <f t="shared" si="0"/>
        <v>#VALUE!</v>
      </c>
      <c r="G10" s="70" t="s">
        <v>4</v>
      </c>
      <c r="H10" s="70" t="s">
        <v>4</v>
      </c>
      <c r="I10" s="70" t="s">
        <v>4</v>
      </c>
      <c r="J10" s="70" t="s">
        <v>4</v>
      </c>
      <c r="K10" s="70" t="s">
        <v>4</v>
      </c>
      <c r="L10" s="70" t="s">
        <v>4</v>
      </c>
      <c r="M10" s="70" t="s">
        <v>4</v>
      </c>
    </row>
    <row r="11" ht="18.75" customHeight="1" spans="1:13">
      <c r="A11" s="66" t="s">
        <v>4</v>
      </c>
      <c r="B11" s="67"/>
      <c r="C11" s="68"/>
      <c r="D11" s="69" t="s">
        <v>4</v>
      </c>
      <c r="E11" s="69" t="s">
        <v>4</v>
      </c>
      <c r="F11" s="69" t="e">
        <f t="shared" si="0"/>
        <v>#VALUE!</v>
      </c>
      <c r="G11" s="70" t="s">
        <v>4</v>
      </c>
      <c r="H11" s="70" t="s">
        <v>4</v>
      </c>
      <c r="I11" s="70" t="s">
        <v>4</v>
      </c>
      <c r="J11" s="70" t="s">
        <v>4</v>
      </c>
      <c r="K11" s="70" t="s">
        <v>4</v>
      </c>
      <c r="L11" s="70" t="s">
        <v>4</v>
      </c>
      <c r="M11" s="70" t="s">
        <v>4</v>
      </c>
    </row>
    <row r="12" ht="18.75" customHeight="1" spans="1:13">
      <c r="A12" s="66" t="s">
        <v>4</v>
      </c>
      <c r="B12" s="67"/>
      <c r="C12" s="68"/>
      <c r="D12" s="69" t="s">
        <v>4</v>
      </c>
      <c r="E12" s="69" t="s">
        <v>4</v>
      </c>
      <c r="F12" s="69" t="e">
        <f t="shared" si="0"/>
        <v>#VALUE!</v>
      </c>
      <c r="G12" s="70" t="s">
        <v>4</v>
      </c>
      <c r="H12" s="70" t="s">
        <v>4</v>
      </c>
      <c r="I12" s="70" t="s">
        <v>4</v>
      </c>
      <c r="J12" s="70" t="s">
        <v>4</v>
      </c>
      <c r="K12" s="70" t="s">
        <v>4</v>
      </c>
      <c r="L12" s="70" t="s">
        <v>4</v>
      </c>
      <c r="M12" s="70" t="s">
        <v>4</v>
      </c>
    </row>
    <row r="13" ht="18.75" customHeight="1" spans="1:13">
      <c r="A13" s="66" t="s">
        <v>4</v>
      </c>
      <c r="B13" s="67"/>
      <c r="C13" s="68"/>
      <c r="D13" s="69" t="s">
        <v>4</v>
      </c>
      <c r="E13" s="69" t="s">
        <v>4</v>
      </c>
      <c r="F13" s="69" t="e">
        <f t="shared" si="0"/>
        <v>#VALUE!</v>
      </c>
      <c r="G13" s="70" t="s">
        <v>4</v>
      </c>
      <c r="H13" s="70" t="s">
        <v>4</v>
      </c>
      <c r="I13" s="70" t="s">
        <v>4</v>
      </c>
      <c r="J13" s="70" t="s">
        <v>4</v>
      </c>
      <c r="K13" s="70" t="s">
        <v>4</v>
      </c>
      <c r="L13" s="70" t="s">
        <v>4</v>
      </c>
      <c r="M13" s="70" t="s">
        <v>4</v>
      </c>
    </row>
    <row r="14" ht="18.75" customHeight="1" spans="1:13">
      <c r="A14" s="66" t="s">
        <v>4</v>
      </c>
      <c r="B14" s="67"/>
      <c r="C14" s="68"/>
      <c r="D14" s="69" t="s">
        <v>4</v>
      </c>
      <c r="E14" s="69" t="s">
        <v>4</v>
      </c>
      <c r="F14" s="69" t="e">
        <f t="shared" si="0"/>
        <v>#VALUE!</v>
      </c>
      <c r="G14" s="70" t="s">
        <v>4</v>
      </c>
      <c r="H14" s="70" t="s">
        <v>4</v>
      </c>
      <c r="I14" s="70" t="s">
        <v>4</v>
      </c>
      <c r="J14" s="70" t="s">
        <v>4</v>
      </c>
      <c r="K14" s="70" t="s">
        <v>4</v>
      </c>
      <c r="L14" s="70" t="s">
        <v>4</v>
      </c>
      <c r="M14" s="70" t="s">
        <v>4</v>
      </c>
    </row>
    <row r="15" ht="18.75" customHeight="1" spans="1:13">
      <c r="A15" s="66" t="s">
        <v>4</v>
      </c>
      <c r="B15" s="67"/>
      <c r="C15" s="68"/>
      <c r="D15" s="69" t="s">
        <v>4</v>
      </c>
      <c r="E15" s="69" t="s">
        <v>4</v>
      </c>
      <c r="F15" s="69" t="e">
        <f t="shared" si="0"/>
        <v>#VALUE!</v>
      </c>
      <c r="G15" s="70" t="s">
        <v>4</v>
      </c>
      <c r="H15" s="70" t="s">
        <v>4</v>
      </c>
      <c r="I15" s="70" t="s">
        <v>4</v>
      </c>
      <c r="J15" s="70" t="s">
        <v>4</v>
      </c>
      <c r="K15" s="70" t="s">
        <v>4</v>
      </c>
      <c r="L15" s="70" t="s">
        <v>4</v>
      </c>
      <c r="M15" s="70" t="s">
        <v>4</v>
      </c>
    </row>
    <row r="16" ht="18.75" customHeight="1" spans="1:13">
      <c r="A16" s="66" t="s">
        <v>4</v>
      </c>
      <c r="B16" s="67"/>
      <c r="C16" s="68"/>
      <c r="D16" s="69" t="s">
        <v>4</v>
      </c>
      <c r="E16" s="69" t="s">
        <v>4</v>
      </c>
      <c r="F16" s="69" t="e">
        <f t="shared" si="0"/>
        <v>#VALUE!</v>
      </c>
      <c r="G16" s="70" t="s">
        <v>4</v>
      </c>
      <c r="H16" s="70" t="s">
        <v>4</v>
      </c>
      <c r="I16" s="70" t="s">
        <v>4</v>
      </c>
      <c r="J16" s="70" t="s">
        <v>4</v>
      </c>
      <c r="K16" s="70" t="s">
        <v>4</v>
      </c>
      <c r="L16" s="70" t="s">
        <v>4</v>
      </c>
      <c r="M16" s="70" t="s">
        <v>4</v>
      </c>
    </row>
  </sheetData>
  <mergeCells count="19">
    <mergeCell ref="A2:M2"/>
    <mergeCell ref="A3:M3"/>
    <mergeCell ref="H4:M4"/>
    <mergeCell ref="H5:I5"/>
    <mergeCell ref="J5:K5"/>
    <mergeCell ref="L5:M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G4:G6"/>
    <mergeCell ref="D4:F5"/>
    <mergeCell ref="A4:C6"/>
  </mergeCells>
  <pageMargins left="0.699999988079071" right="0.699999988079071" top="0.75" bottom="0.75" header="0.5" footer="0.5"/>
  <pageSetup paperSize="1" orientation="portrait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1" sqref="A1:H48"/>
    </sheetView>
  </sheetViews>
  <sheetFormatPr defaultColWidth="9" defaultRowHeight="10.8" outlineLevelCol="7"/>
  <cols>
    <col min="5" max="5" width="47.625" customWidth="1"/>
  </cols>
  <sheetData>
    <row r="1" ht="15.6" spans="1:8">
      <c r="A1" s="1" t="s">
        <v>4</v>
      </c>
      <c r="B1" s="1"/>
      <c r="C1" s="1"/>
      <c r="D1" s="1"/>
      <c r="E1" s="1"/>
      <c r="F1" s="2"/>
      <c r="G1" s="2"/>
      <c r="H1" s="2"/>
    </row>
    <row r="2" ht="20.4" spans="1:8">
      <c r="A2" s="3" t="s">
        <v>363</v>
      </c>
      <c r="B2" s="3"/>
      <c r="C2" s="3"/>
      <c r="D2" s="3"/>
      <c r="E2" s="3"/>
      <c r="F2" s="3"/>
      <c r="G2" s="3"/>
      <c r="H2" s="3"/>
    </row>
    <row r="3" ht="14.4" spans="1:8">
      <c r="A3" s="4" t="s">
        <v>364</v>
      </c>
      <c r="B3" s="4"/>
      <c r="C3" s="4"/>
      <c r="D3" s="4"/>
      <c r="E3" s="4"/>
      <c r="F3" s="4"/>
      <c r="G3" s="4"/>
      <c r="H3" s="4"/>
    </row>
    <row r="4" spans="1:8">
      <c r="A4" s="5" t="s">
        <v>365</v>
      </c>
      <c r="B4" s="5"/>
      <c r="C4" s="6" t="s">
        <v>0</v>
      </c>
      <c r="D4" s="7"/>
      <c r="E4" s="8" t="s">
        <v>174</v>
      </c>
      <c r="F4" s="7"/>
      <c r="G4" s="7"/>
      <c r="H4" s="9"/>
    </row>
    <row r="5" spans="1:8">
      <c r="A5" s="10" t="s">
        <v>366</v>
      </c>
      <c r="B5" s="11" t="s">
        <v>367</v>
      </c>
      <c r="C5" s="12"/>
      <c r="D5" s="13"/>
      <c r="E5" s="5" t="s">
        <v>368</v>
      </c>
      <c r="F5" s="14" t="s">
        <v>369</v>
      </c>
      <c r="G5" s="5"/>
      <c r="H5" s="5"/>
    </row>
    <row r="6" spans="1:8">
      <c r="A6" s="15"/>
      <c r="B6" s="16"/>
      <c r="C6" s="17"/>
      <c r="D6" s="18"/>
      <c r="E6" s="19"/>
      <c r="F6" s="20" t="s">
        <v>370</v>
      </c>
      <c r="G6" s="21" t="s">
        <v>359</v>
      </c>
      <c r="H6" s="21" t="s">
        <v>360</v>
      </c>
    </row>
    <row r="7" ht="32.4" spans="1:8">
      <c r="A7" s="15"/>
      <c r="B7" s="22" t="s">
        <v>273</v>
      </c>
      <c r="C7" s="23"/>
      <c r="D7" s="24"/>
      <c r="E7" s="25" t="s">
        <v>371</v>
      </c>
      <c r="F7" s="26">
        <f t="shared" ref="F7:F21" si="0">SUM(G7:H7)</f>
        <v>826.76</v>
      </c>
      <c r="G7" s="27">
        <v>826.76</v>
      </c>
      <c r="H7" s="27">
        <v>0</v>
      </c>
    </row>
    <row r="8" ht="21.6" spans="1:8">
      <c r="A8" s="15"/>
      <c r="B8" s="22" t="s">
        <v>274</v>
      </c>
      <c r="C8" s="23"/>
      <c r="D8" s="24"/>
      <c r="E8" s="25" t="s">
        <v>372</v>
      </c>
      <c r="F8" s="26">
        <f t="shared" si="0"/>
        <v>105.53</v>
      </c>
      <c r="G8" s="27">
        <v>105.53</v>
      </c>
      <c r="H8" s="27">
        <v>0</v>
      </c>
    </row>
    <row r="9" ht="43.2" spans="1:8">
      <c r="A9" s="15"/>
      <c r="B9" s="22" t="s">
        <v>373</v>
      </c>
      <c r="C9" s="23"/>
      <c r="D9" s="24"/>
      <c r="E9" s="25" t="s">
        <v>374</v>
      </c>
      <c r="F9" s="26">
        <f t="shared" si="0"/>
        <v>50.33</v>
      </c>
      <c r="G9" s="27">
        <v>50.33</v>
      </c>
      <c r="H9" s="27">
        <v>0</v>
      </c>
    </row>
    <row r="10" ht="32.4" spans="1:8">
      <c r="A10" s="15"/>
      <c r="B10" s="22" t="s">
        <v>62</v>
      </c>
      <c r="C10" s="23"/>
      <c r="D10" s="24"/>
      <c r="E10" s="25" t="s">
        <v>375</v>
      </c>
      <c r="F10" s="26">
        <f t="shared" si="0"/>
        <v>15</v>
      </c>
      <c r="G10" s="27">
        <v>0</v>
      </c>
      <c r="H10" s="27">
        <v>15</v>
      </c>
    </row>
    <row r="11" ht="43.2" spans="1:8">
      <c r="A11" s="15"/>
      <c r="B11" s="22" t="s">
        <v>376</v>
      </c>
      <c r="C11" s="23"/>
      <c r="D11" s="24"/>
      <c r="E11" s="25" t="s">
        <v>377</v>
      </c>
      <c r="F11" s="26">
        <f t="shared" si="0"/>
        <v>7.46</v>
      </c>
      <c r="G11" s="27">
        <v>7.46</v>
      </c>
      <c r="H11" s="27">
        <v>0</v>
      </c>
    </row>
    <row r="12" ht="32.4" spans="1:8">
      <c r="A12" s="15"/>
      <c r="B12" s="22" t="s">
        <v>378</v>
      </c>
      <c r="C12" s="23"/>
      <c r="D12" s="24"/>
      <c r="E12" s="25" t="s">
        <v>379</v>
      </c>
      <c r="F12" s="26">
        <f t="shared" si="0"/>
        <v>3</v>
      </c>
      <c r="G12" s="27">
        <v>3</v>
      </c>
      <c r="H12" s="27">
        <v>0</v>
      </c>
    </row>
    <row r="13" ht="21.6" spans="1:8">
      <c r="A13" s="15"/>
      <c r="B13" s="22" t="s">
        <v>380</v>
      </c>
      <c r="C13" s="23"/>
      <c r="D13" s="24"/>
      <c r="E13" s="25" t="s">
        <v>381</v>
      </c>
      <c r="F13" s="26">
        <f t="shared" si="0"/>
        <v>2.7</v>
      </c>
      <c r="G13" s="27">
        <v>2.7</v>
      </c>
      <c r="H13" s="27">
        <v>0</v>
      </c>
    </row>
    <row r="14" ht="12" spans="1:8">
      <c r="A14" s="15"/>
      <c r="B14" s="22" t="s">
        <v>4</v>
      </c>
      <c r="C14" s="23"/>
      <c r="D14" s="24"/>
      <c r="E14" s="25" t="s">
        <v>4</v>
      </c>
      <c r="F14" s="26">
        <f t="shared" si="0"/>
        <v>0</v>
      </c>
      <c r="G14" s="27">
        <v>0</v>
      </c>
      <c r="H14" s="27">
        <v>0</v>
      </c>
    </row>
    <row r="15" ht="12" spans="1:8">
      <c r="A15" s="15"/>
      <c r="B15" s="22" t="s">
        <v>4</v>
      </c>
      <c r="C15" s="23"/>
      <c r="D15" s="24"/>
      <c r="E15" s="25" t="s">
        <v>4</v>
      </c>
      <c r="F15" s="26">
        <f t="shared" si="0"/>
        <v>0</v>
      </c>
      <c r="G15" s="27">
        <v>0</v>
      </c>
      <c r="H15" s="27">
        <v>0</v>
      </c>
    </row>
    <row r="16" ht="12" spans="1:8">
      <c r="A16" s="15"/>
      <c r="B16" s="22" t="s">
        <v>4</v>
      </c>
      <c r="C16" s="23"/>
      <c r="D16" s="24"/>
      <c r="E16" s="25" t="s">
        <v>4</v>
      </c>
      <c r="F16" s="26">
        <f t="shared" si="0"/>
        <v>0</v>
      </c>
      <c r="G16" s="27">
        <v>0</v>
      </c>
      <c r="H16" s="27">
        <v>0</v>
      </c>
    </row>
    <row r="17" ht="12" spans="1:8">
      <c r="A17" s="15"/>
      <c r="B17" s="22" t="s">
        <v>4</v>
      </c>
      <c r="C17" s="23"/>
      <c r="D17" s="24"/>
      <c r="E17" s="25" t="s">
        <v>4</v>
      </c>
      <c r="F17" s="26">
        <f t="shared" si="0"/>
        <v>0</v>
      </c>
      <c r="G17" s="27">
        <v>0</v>
      </c>
      <c r="H17" s="27">
        <v>0</v>
      </c>
    </row>
    <row r="18" ht="12" spans="1:8">
      <c r="A18" s="15"/>
      <c r="B18" s="22" t="s">
        <v>4</v>
      </c>
      <c r="C18" s="23"/>
      <c r="D18" s="24"/>
      <c r="E18" s="25" t="s">
        <v>4</v>
      </c>
      <c r="F18" s="26">
        <f t="shared" si="0"/>
        <v>0</v>
      </c>
      <c r="G18" s="27">
        <v>0</v>
      </c>
      <c r="H18" s="27">
        <v>0</v>
      </c>
    </row>
    <row r="19" ht="12" spans="1:8">
      <c r="A19" s="15"/>
      <c r="B19" s="22" t="s">
        <v>4</v>
      </c>
      <c r="C19" s="23"/>
      <c r="D19" s="24"/>
      <c r="E19" s="25" t="s">
        <v>4</v>
      </c>
      <c r="F19" s="26">
        <f t="shared" si="0"/>
        <v>0</v>
      </c>
      <c r="G19" s="27">
        <v>0</v>
      </c>
      <c r="H19" s="27">
        <v>0</v>
      </c>
    </row>
    <row r="20" ht="12" spans="1:8">
      <c r="A20" s="15"/>
      <c r="B20" s="22" t="s">
        <v>4</v>
      </c>
      <c r="C20" s="23"/>
      <c r="D20" s="24"/>
      <c r="E20" s="25" t="s">
        <v>4</v>
      </c>
      <c r="F20" s="26">
        <f t="shared" si="0"/>
        <v>0</v>
      </c>
      <c r="G20" s="27">
        <v>0</v>
      </c>
      <c r="H20" s="27">
        <v>0</v>
      </c>
    </row>
    <row r="21" ht="12" spans="1:8">
      <c r="A21" s="15"/>
      <c r="B21" s="22" t="s">
        <v>4</v>
      </c>
      <c r="C21" s="23"/>
      <c r="D21" s="24"/>
      <c r="E21" s="25" t="s">
        <v>4</v>
      </c>
      <c r="F21" s="26">
        <f t="shared" si="0"/>
        <v>0</v>
      </c>
      <c r="G21" s="27">
        <v>0</v>
      </c>
      <c r="H21" s="27">
        <v>0</v>
      </c>
    </row>
    <row r="22" spans="1:8">
      <c r="A22" s="15"/>
      <c r="B22" s="28" t="s">
        <v>382</v>
      </c>
      <c r="C22" s="29"/>
      <c r="D22" s="29"/>
      <c r="E22" s="30"/>
      <c r="F22" s="31">
        <f t="shared" ref="F22:H22" si="1">SUM(F7:F21)</f>
        <v>1010.78</v>
      </c>
      <c r="G22" s="31">
        <f t="shared" si="1"/>
        <v>995.78</v>
      </c>
      <c r="H22" s="31">
        <f t="shared" si="1"/>
        <v>15</v>
      </c>
    </row>
    <row r="23" ht="32.4" spans="1:8">
      <c r="A23" s="32" t="s">
        <v>383</v>
      </c>
      <c r="B23" s="33" t="s">
        <v>384</v>
      </c>
      <c r="C23" s="34"/>
      <c r="D23" s="34" t="s">
        <v>385</v>
      </c>
      <c r="E23" s="34" t="s">
        <v>385</v>
      </c>
      <c r="F23" s="34" t="s">
        <v>385</v>
      </c>
      <c r="G23" s="34"/>
      <c r="H23" s="35"/>
    </row>
    <row r="24" spans="1:8">
      <c r="A24" s="36"/>
      <c r="B24" s="37" t="s">
        <v>386</v>
      </c>
      <c r="C24" s="38" t="s">
        <v>387</v>
      </c>
      <c r="D24" s="39" t="s">
        <v>361</v>
      </c>
      <c r="E24" s="40"/>
      <c r="F24" s="40"/>
      <c r="G24" s="5" t="s">
        <v>388</v>
      </c>
      <c r="H24" s="5"/>
    </row>
    <row r="25" spans="1:8">
      <c r="A25" s="41" t="s">
        <v>354</v>
      </c>
      <c r="B25" s="42" t="s">
        <v>389</v>
      </c>
      <c r="C25" s="43" t="s">
        <v>390</v>
      </c>
      <c r="D25" s="44" t="s">
        <v>391</v>
      </c>
      <c r="E25" s="44"/>
      <c r="F25" s="44"/>
      <c r="G25" s="45" t="s">
        <v>392</v>
      </c>
      <c r="H25" s="45"/>
    </row>
    <row r="26" spans="1:8">
      <c r="A26" s="41"/>
      <c r="B26" s="41"/>
      <c r="C26" s="46"/>
      <c r="D26" s="44" t="s">
        <v>393</v>
      </c>
      <c r="E26" s="44"/>
      <c r="F26" s="44"/>
      <c r="G26" s="45" t="s">
        <v>394</v>
      </c>
      <c r="H26" s="45"/>
    </row>
    <row r="27" spans="1:8">
      <c r="A27" s="41"/>
      <c r="B27" s="41"/>
      <c r="C27" s="46"/>
      <c r="D27" s="44" t="s">
        <v>395</v>
      </c>
      <c r="E27" s="44"/>
      <c r="F27" s="44"/>
      <c r="G27" s="45" t="s">
        <v>396</v>
      </c>
      <c r="H27" s="45"/>
    </row>
    <row r="28" spans="1:8">
      <c r="A28" s="41"/>
      <c r="B28" s="41"/>
      <c r="C28" s="46"/>
      <c r="D28" s="44" t="s">
        <v>397</v>
      </c>
      <c r="E28" s="44"/>
      <c r="F28" s="44"/>
      <c r="G28" s="45" t="s">
        <v>398</v>
      </c>
      <c r="H28" s="45"/>
    </row>
    <row r="29" spans="1:8">
      <c r="A29" s="41"/>
      <c r="B29" s="41"/>
      <c r="C29" s="46"/>
      <c r="D29" s="44" t="s">
        <v>399</v>
      </c>
      <c r="E29" s="44"/>
      <c r="F29" s="44"/>
      <c r="G29" s="45" t="s">
        <v>400</v>
      </c>
      <c r="H29" s="45"/>
    </row>
    <row r="30" spans="1:8">
      <c r="A30" s="41"/>
      <c r="B30" s="41"/>
      <c r="C30" s="47"/>
      <c r="D30" s="44" t="s">
        <v>401</v>
      </c>
      <c r="E30" s="44"/>
      <c r="F30" s="44"/>
      <c r="G30" s="45" t="s">
        <v>402</v>
      </c>
      <c r="H30" s="45"/>
    </row>
    <row r="31" spans="1:8">
      <c r="A31" s="41"/>
      <c r="B31" s="41"/>
      <c r="C31" s="43" t="s">
        <v>403</v>
      </c>
      <c r="D31" s="44" t="s">
        <v>404</v>
      </c>
      <c r="E31" s="44"/>
      <c r="F31" s="44"/>
      <c r="G31" s="45" t="s">
        <v>405</v>
      </c>
      <c r="H31" s="45"/>
    </row>
    <row r="32" spans="1:8">
      <c r="A32" s="41"/>
      <c r="B32" s="41"/>
      <c r="C32" s="46"/>
      <c r="D32" s="44" t="s">
        <v>406</v>
      </c>
      <c r="E32" s="44"/>
      <c r="F32" s="44"/>
      <c r="G32" s="45" t="s">
        <v>405</v>
      </c>
      <c r="H32" s="45"/>
    </row>
    <row r="33" spans="1:8">
      <c r="A33" s="41"/>
      <c r="B33" s="41"/>
      <c r="C33" s="46"/>
      <c r="D33" s="44" t="s">
        <v>407</v>
      </c>
      <c r="E33" s="44"/>
      <c r="F33" s="44"/>
      <c r="G33" s="45" t="s">
        <v>405</v>
      </c>
      <c r="H33" s="45"/>
    </row>
    <row r="34" spans="1:8">
      <c r="A34" s="41"/>
      <c r="B34" s="41"/>
      <c r="C34" s="47"/>
      <c r="D34" s="44" t="s">
        <v>408</v>
      </c>
      <c r="E34" s="44"/>
      <c r="F34" s="44"/>
      <c r="G34" s="45" t="s">
        <v>405</v>
      </c>
      <c r="H34" s="45"/>
    </row>
    <row r="35" spans="1:8">
      <c r="A35" s="41"/>
      <c r="B35" s="41"/>
      <c r="C35" s="48" t="s">
        <v>409</v>
      </c>
      <c r="D35" s="44" t="s">
        <v>410</v>
      </c>
      <c r="E35" s="44"/>
      <c r="F35" s="44"/>
      <c r="G35" s="45" t="s">
        <v>411</v>
      </c>
      <c r="H35" s="45"/>
    </row>
    <row r="36" spans="1:8">
      <c r="A36" s="41"/>
      <c r="B36" s="49"/>
      <c r="C36" s="48" t="s">
        <v>412</v>
      </c>
      <c r="D36" s="44" t="s">
        <v>413</v>
      </c>
      <c r="E36" s="44"/>
      <c r="F36" s="44"/>
      <c r="G36" s="45" t="s">
        <v>414</v>
      </c>
      <c r="H36" s="45"/>
    </row>
    <row r="37" ht="21.6" spans="1:8">
      <c r="A37" s="41"/>
      <c r="B37" s="42" t="s">
        <v>356</v>
      </c>
      <c r="C37" s="48" t="s">
        <v>415</v>
      </c>
      <c r="D37" s="44" t="s">
        <v>4</v>
      </c>
      <c r="E37" s="44"/>
      <c r="F37" s="44"/>
      <c r="G37" s="45" t="s">
        <v>4</v>
      </c>
      <c r="H37" s="45"/>
    </row>
    <row r="38" spans="1:8">
      <c r="A38" s="41"/>
      <c r="B38" s="41"/>
      <c r="C38" s="43" t="s">
        <v>416</v>
      </c>
      <c r="D38" s="44" t="s">
        <v>417</v>
      </c>
      <c r="E38" s="44"/>
      <c r="F38" s="44"/>
      <c r="G38" s="45" t="s">
        <v>418</v>
      </c>
      <c r="H38" s="45"/>
    </row>
    <row r="39" spans="1:8">
      <c r="A39" s="41"/>
      <c r="B39" s="41"/>
      <c r="C39" s="46"/>
      <c r="D39" s="44" t="s">
        <v>419</v>
      </c>
      <c r="E39" s="44"/>
      <c r="F39" s="44"/>
      <c r="G39" s="45" t="s">
        <v>405</v>
      </c>
      <c r="H39" s="45"/>
    </row>
    <row r="40" spans="1:8">
      <c r="A40" s="41"/>
      <c r="B40" s="41"/>
      <c r="C40" s="46"/>
      <c r="D40" s="44" t="s">
        <v>420</v>
      </c>
      <c r="E40" s="44"/>
      <c r="F40" s="44"/>
      <c r="G40" s="45" t="s">
        <v>421</v>
      </c>
      <c r="H40" s="45"/>
    </row>
    <row r="41" spans="1:8">
      <c r="A41" s="41"/>
      <c r="B41" s="41"/>
      <c r="C41" s="47"/>
      <c r="D41" s="44" t="s">
        <v>422</v>
      </c>
      <c r="E41" s="44"/>
      <c r="F41" s="44"/>
      <c r="G41" s="45" t="s">
        <v>423</v>
      </c>
      <c r="H41" s="45"/>
    </row>
    <row r="42" ht="21.6" spans="1:8">
      <c r="A42" s="41"/>
      <c r="B42" s="41"/>
      <c r="C42" s="48" t="s">
        <v>424</v>
      </c>
      <c r="D42" s="44" t="s">
        <v>4</v>
      </c>
      <c r="E42" s="44"/>
      <c r="F42" s="44"/>
      <c r="G42" s="45" t="s">
        <v>4</v>
      </c>
      <c r="H42" s="45"/>
    </row>
    <row r="43" spans="1:8">
      <c r="A43" s="41"/>
      <c r="B43" s="41"/>
      <c r="C43" s="43" t="s">
        <v>425</v>
      </c>
      <c r="D43" s="44" t="s">
        <v>426</v>
      </c>
      <c r="E43" s="44"/>
      <c r="F43" s="44"/>
      <c r="G43" s="45" t="s">
        <v>427</v>
      </c>
      <c r="H43" s="45"/>
    </row>
    <row r="44" spans="1:8">
      <c r="A44" s="41"/>
      <c r="B44" s="41"/>
      <c r="C44" s="46"/>
      <c r="D44" s="44" t="s">
        <v>428</v>
      </c>
      <c r="E44" s="44"/>
      <c r="F44" s="44"/>
      <c r="G44" s="45" t="s">
        <v>427</v>
      </c>
      <c r="H44" s="45"/>
    </row>
    <row r="45" spans="1:8">
      <c r="A45" s="41"/>
      <c r="B45" s="49"/>
      <c r="C45" s="47"/>
      <c r="D45" s="44" t="s">
        <v>429</v>
      </c>
      <c r="E45" s="44"/>
      <c r="F45" s="44"/>
      <c r="G45" s="45" t="s">
        <v>427</v>
      </c>
      <c r="H45" s="45"/>
    </row>
    <row r="46" spans="1:8">
      <c r="A46" s="41"/>
      <c r="B46" s="42" t="s">
        <v>357</v>
      </c>
      <c r="C46" s="43" t="s">
        <v>357</v>
      </c>
      <c r="D46" s="44" t="s">
        <v>430</v>
      </c>
      <c r="E46" s="44"/>
      <c r="F46" s="44"/>
      <c r="G46" s="45" t="s">
        <v>431</v>
      </c>
      <c r="H46" s="45"/>
    </row>
    <row r="47" spans="1:8">
      <c r="A47" s="41"/>
      <c r="B47" s="41"/>
      <c r="C47" s="46"/>
      <c r="D47" s="44" t="s">
        <v>432</v>
      </c>
      <c r="E47" s="44"/>
      <c r="F47" s="44"/>
      <c r="G47" s="45" t="s">
        <v>433</v>
      </c>
      <c r="H47" s="45"/>
    </row>
    <row r="48" spans="1:8">
      <c r="A48" s="49"/>
      <c r="B48" s="49"/>
      <c r="C48" s="47"/>
      <c r="D48" s="44" t="s">
        <v>434</v>
      </c>
      <c r="E48" s="44"/>
      <c r="F48" s="44"/>
      <c r="G48" s="45" t="s">
        <v>405</v>
      </c>
      <c r="H48" s="45"/>
    </row>
  </sheetData>
  <mergeCells count="84">
    <mergeCell ref="A2:H2"/>
    <mergeCell ref="A3:H3"/>
    <mergeCell ref="A4:B4"/>
    <mergeCell ref="C4:H4"/>
    <mergeCell ref="F5:H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E22"/>
    <mergeCell ref="B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A5:A22"/>
    <mergeCell ref="A25:A48"/>
    <mergeCell ref="B25:B36"/>
    <mergeCell ref="B37:B45"/>
    <mergeCell ref="B46:B48"/>
    <mergeCell ref="C25:C30"/>
    <mergeCell ref="C31:C34"/>
    <mergeCell ref="C38:C41"/>
    <mergeCell ref="C43:C45"/>
    <mergeCell ref="C46:C48"/>
    <mergeCell ref="E5:E6"/>
    <mergeCell ref="B5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CLT-AL00</dc:creator>
  <cp:lastModifiedBy>:-*</cp:lastModifiedBy>
  <dcterms:created xsi:type="dcterms:W3CDTF">2019-02-20T11:06:00Z</dcterms:created>
  <cp:lastPrinted>2019-11-12T15:13:00Z</cp:lastPrinted>
  <dcterms:modified xsi:type="dcterms:W3CDTF">2020-08-28T03:10:10Z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